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ČASOVÉ ŘADY\2023\"/>
    </mc:Choice>
  </mc:AlternateContent>
  <xr:revisionPtr revIDLastSave="0" documentId="13_ncr:1_{B4C6638C-F2EA-403C-9C82-AFF07B860B57}" xr6:coauthVersionLast="47" xr6:coauthVersionMax="47" xr10:uidLastSave="{00000000-0000-0000-0000-000000000000}"/>
  <bookViews>
    <workbookView xWindow="-120" yWindow="-120" windowWidth="19440" windowHeight="15000" tabRatio="934" activeTab="2" xr2:uid="{00000000-000D-0000-FFFF-FFFF00000000}"/>
  </bookViews>
  <sheets>
    <sheet name="8_1" sheetId="1" r:id="rId1"/>
    <sheet name="G_8_1_1" sheetId="16" r:id="rId2"/>
    <sheet name="8_2" sheetId="15" r:id="rId3"/>
    <sheet name="GR_TAB_01" sheetId="3" state="hidden" r:id="rId4"/>
    <sheet name="Graf5.1 (2)" sheetId="13" state="hidden" r:id="rId5"/>
  </sheets>
  <definedNames>
    <definedName name="data" localSheetId="2">'8_2'!#REF!</definedName>
    <definedName name="_xlnm.Print_Area" localSheetId="2">'8_2'!$B$2:$M$46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6" l="1"/>
  <c r="E31" i="16" l="1"/>
  <c r="E29" i="16"/>
  <c r="E27" i="16" l="1"/>
  <c r="E26" i="16"/>
  <c r="E25" i="16"/>
  <c r="E17" i="16"/>
  <c r="E18" i="16"/>
  <c r="E19" i="16"/>
  <c r="E20" i="16"/>
  <c r="E21" i="16"/>
  <c r="E22" i="16"/>
  <c r="E23" i="16"/>
  <c r="E24" i="16"/>
  <c r="E5" i="16"/>
  <c r="E6" i="16"/>
  <c r="E7" i="16"/>
  <c r="E8" i="16"/>
  <c r="E9" i="16"/>
  <c r="E10" i="16"/>
  <c r="E11" i="16"/>
  <c r="E12" i="16"/>
  <c r="E13" i="16"/>
  <c r="E14" i="16"/>
  <c r="E15" i="16"/>
  <c r="E16" i="16"/>
  <c r="H33" i="3"/>
  <c r="E20" i="3"/>
  <c r="E22" i="3"/>
  <c r="E23" i="3"/>
  <c r="E24" i="3"/>
  <c r="E21" i="3"/>
  <c r="E30" i="3"/>
  <c r="E27" i="3"/>
  <c r="E25" i="3"/>
  <c r="E26" i="3"/>
  <c r="E28" i="3"/>
  <c r="E29" i="3"/>
  <c r="E31" i="3"/>
  <c r="D20" i="3"/>
  <c r="D22" i="3"/>
  <c r="D23" i="3"/>
  <c r="D24" i="3"/>
  <c r="D21" i="3"/>
  <c r="D30" i="3"/>
  <c r="D27" i="3"/>
  <c r="D25" i="3"/>
  <c r="D26" i="3"/>
  <c r="D31" i="3"/>
  <c r="C20" i="3"/>
  <c r="C22" i="3"/>
  <c r="C21" i="3"/>
  <c r="C30" i="3"/>
  <c r="C27" i="3"/>
  <c r="C25" i="3"/>
  <c r="C26" i="3"/>
  <c r="C31" i="3"/>
  <c r="B20" i="3"/>
  <c r="B22" i="3"/>
  <c r="B33" i="3" s="1"/>
  <c r="B21" i="3"/>
  <c r="B30" i="3"/>
  <c r="B27" i="3"/>
  <c r="B25" i="3"/>
  <c r="B26" i="3"/>
  <c r="H16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D2" i="3"/>
  <c r="D3" i="3"/>
  <c r="D4" i="3"/>
  <c r="D5" i="3"/>
  <c r="D6" i="3"/>
  <c r="D7" i="3"/>
  <c r="D8" i="3"/>
  <c r="D9" i="3"/>
  <c r="D10" i="3"/>
  <c r="D14" i="3"/>
  <c r="C2" i="3"/>
  <c r="C3" i="3"/>
  <c r="C6" i="3"/>
  <c r="C7" i="3"/>
  <c r="C8" i="3"/>
  <c r="C9" i="3"/>
  <c r="C10" i="3"/>
  <c r="C14" i="3"/>
  <c r="B2" i="3"/>
  <c r="B3" i="3"/>
  <c r="B6" i="3"/>
  <c r="B7" i="3"/>
  <c r="B8" i="3"/>
  <c r="B9" i="3"/>
  <c r="B10" i="3"/>
  <c r="B16" i="3" l="1"/>
  <c r="E16" i="3"/>
  <c r="C16" i="3"/>
  <c r="D16" i="3"/>
  <c r="C33" i="3"/>
  <c r="D33" i="3"/>
  <c r="E33" i="3"/>
</calcChain>
</file>

<file path=xl/sharedStrings.xml><?xml version="1.0" encoding="utf-8"?>
<sst xmlns="http://schemas.openxmlformats.org/spreadsheetml/2006/main" count="178" uniqueCount="134">
  <si>
    <t xml:space="preserve"> Přídavek na dítě (vč. výchovného)</t>
  </si>
  <si>
    <t xml:space="preserve"> Sociální příplatek (vč. SVP dětem)</t>
  </si>
  <si>
    <t xml:space="preserve"> Příspěvek na bydlení</t>
  </si>
  <si>
    <t>-</t>
  </si>
  <si>
    <t xml:space="preserve"> Příspěvek na dopravu</t>
  </si>
  <si>
    <t xml:space="preserve"> Rodičovský příspěvek</t>
  </si>
  <si>
    <t xml:space="preserve"> Zaopatřovací příspěvek</t>
  </si>
  <si>
    <t xml:space="preserve"> Dávky pěstounské péče</t>
  </si>
  <si>
    <t xml:space="preserve"> Porodné</t>
  </si>
  <si>
    <t xml:space="preserve"> Pohřebné</t>
  </si>
  <si>
    <t>Příspěvek na teplo</t>
  </si>
  <si>
    <t>Příspěvek na nájemné</t>
  </si>
  <si>
    <t>Ostatní dávky*</t>
  </si>
  <si>
    <t>Jiné výdaje</t>
  </si>
  <si>
    <t>Výdaje celkem</t>
  </si>
  <si>
    <t>2000</t>
  </si>
  <si>
    <t>2001</t>
  </si>
  <si>
    <t>2002</t>
  </si>
  <si>
    <t>Rok</t>
  </si>
  <si>
    <t xml:space="preserve"> v  % HDP</t>
  </si>
  <si>
    <t>MT - Malta</t>
  </si>
  <si>
    <t>Pramen: MPSV</t>
  </si>
  <si>
    <t>HDP v běžných cenách *)    (mil. Kč)</t>
  </si>
  <si>
    <r>
      <t xml:space="preserve">Výdaje na sociální ochranu (mil. Kč) </t>
    </r>
    <r>
      <rPr>
        <i/>
        <sz val="9"/>
        <rFont val="Calibri"/>
        <family val="2"/>
        <charset val="238"/>
      </rPr>
      <t>- včetně adm.nákladů</t>
    </r>
  </si>
  <si>
    <t>Vývoj podílu výdajů na sociální ochranu k HDP</t>
  </si>
  <si>
    <t>.</t>
  </si>
  <si>
    <t>Podíl výdajů na sociální ochranu k HDP ve vybraných evropských zemích</t>
  </si>
  <si>
    <t>p = předběžný údaj</t>
  </si>
  <si>
    <t xml:space="preserve"> </t>
  </si>
  <si>
    <t>* celkové výdaje nezahrnují administrativní náklady</t>
  </si>
  <si>
    <t>29,2p</t>
  </si>
  <si>
    <t>26,4 </t>
  </si>
  <si>
    <t>17,8 </t>
  </si>
  <si>
    <t>16,5 </t>
  </si>
  <si>
    <t>16,3 </t>
  </si>
  <si>
    <t>24,7 </t>
  </si>
  <si>
    <t>Source: MoLSA</t>
  </si>
  <si>
    <t>* total expenditures do not include administration costs</t>
  </si>
  <si>
    <t xml:space="preserve"> in % of GDP</t>
  </si>
  <si>
    <t>p = provisional data</t>
  </si>
  <si>
    <t>Social Protection Expenditures in Relation to GDP in selected European Countries</t>
  </si>
  <si>
    <r>
      <t xml:space="preserve">BE - Belgie - </t>
    </r>
    <r>
      <rPr>
        <i/>
        <sz val="9"/>
        <rFont val="Times New Roman"/>
        <family val="1"/>
        <charset val="238"/>
      </rPr>
      <t>Belgium</t>
    </r>
  </si>
  <si>
    <r>
      <t>BG - Bulharsko -</t>
    </r>
    <r>
      <rPr>
        <i/>
        <sz val="9"/>
        <rFont val="Times New Roman"/>
        <family val="1"/>
        <charset val="238"/>
      </rPr>
      <t xml:space="preserve"> Bulgaria</t>
    </r>
  </si>
  <si>
    <r>
      <t xml:space="preserve">CZ - Česká republika - </t>
    </r>
    <r>
      <rPr>
        <i/>
        <sz val="9"/>
        <rFont val="Times New Roman"/>
        <family val="1"/>
        <charset val="238"/>
      </rPr>
      <t>Czech Republic</t>
    </r>
  </si>
  <si>
    <r>
      <t xml:space="preserve">DK - Dánsko - </t>
    </r>
    <r>
      <rPr>
        <i/>
        <sz val="9"/>
        <rFont val="Times New Roman"/>
        <family val="1"/>
        <charset val="238"/>
      </rPr>
      <t>Denmark</t>
    </r>
  </si>
  <si>
    <r>
      <t xml:space="preserve">DE - Německo - </t>
    </r>
    <r>
      <rPr>
        <i/>
        <sz val="9"/>
        <rFont val="Times New Roman"/>
        <family val="1"/>
        <charset val="238"/>
      </rPr>
      <t>Germany</t>
    </r>
  </si>
  <si>
    <r>
      <t>EE - Estonsko -</t>
    </r>
    <r>
      <rPr>
        <i/>
        <sz val="9"/>
        <rFont val="Times New Roman"/>
        <family val="1"/>
        <charset val="238"/>
      </rPr>
      <t xml:space="preserve"> Estonia</t>
    </r>
  </si>
  <si>
    <r>
      <t xml:space="preserve">IE - Irsko - </t>
    </r>
    <r>
      <rPr>
        <i/>
        <sz val="9"/>
        <rFont val="Times New Roman"/>
        <family val="1"/>
        <charset val="238"/>
      </rPr>
      <t>Ireland</t>
    </r>
  </si>
  <si>
    <r>
      <t xml:space="preserve">EL - Řecko - </t>
    </r>
    <r>
      <rPr>
        <i/>
        <sz val="9"/>
        <rFont val="Times New Roman"/>
        <family val="1"/>
        <charset val="238"/>
      </rPr>
      <t>Greece</t>
    </r>
  </si>
  <si>
    <r>
      <t xml:space="preserve">ES - Španělsko - </t>
    </r>
    <r>
      <rPr>
        <i/>
        <sz val="9"/>
        <rFont val="Times New Roman"/>
        <family val="1"/>
        <charset val="238"/>
      </rPr>
      <t>Spain</t>
    </r>
  </si>
  <si>
    <r>
      <t>FR - Francie -</t>
    </r>
    <r>
      <rPr>
        <i/>
        <sz val="9"/>
        <rFont val="Times New Roman"/>
        <family val="1"/>
        <charset val="238"/>
      </rPr>
      <t xml:space="preserve"> France</t>
    </r>
  </si>
  <si>
    <r>
      <t xml:space="preserve">HR - Chorvatsko - </t>
    </r>
    <r>
      <rPr>
        <i/>
        <sz val="9"/>
        <rFont val="Times New Roman"/>
        <family val="1"/>
        <charset val="238"/>
      </rPr>
      <t>Croatia</t>
    </r>
  </si>
  <si>
    <r>
      <t xml:space="preserve">IT - Itálie - </t>
    </r>
    <r>
      <rPr>
        <i/>
        <sz val="9"/>
        <rFont val="Times New Roman"/>
        <family val="1"/>
        <charset val="238"/>
      </rPr>
      <t>Italy</t>
    </r>
  </si>
  <si>
    <r>
      <t>CY - Kypr -</t>
    </r>
    <r>
      <rPr>
        <i/>
        <sz val="9"/>
        <rFont val="Times New Roman"/>
        <family val="1"/>
        <charset val="238"/>
      </rPr>
      <t xml:space="preserve"> Cyprus</t>
    </r>
  </si>
  <si>
    <r>
      <t xml:space="preserve">LV - Lotyšsko - </t>
    </r>
    <r>
      <rPr>
        <i/>
        <sz val="9"/>
        <rFont val="Times New Roman"/>
        <family val="1"/>
        <charset val="238"/>
      </rPr>
      <t>Latvia</t>
    </r>
  </si>
  <si>
    <r>
      <t xml:space="preserve">LT - Litva - </t>
    </r>
    <r>
      <rPr>
        <i/>
        <sz val="9"/>
        <rFont val="Times New Roman"/>
        <family val="1"/>
        <charset val="238"/>
      </rPr>
      <t>Lithuania</t>
    </r>
  </si>
  <si>
    <r>
      <t xml:space="preserve">LU - Lucembursko - </t>
    </r>
    <r>
      <rPr>
        <i/>
        <sz val="9"/>
        <rFont val="Times New Roman"/>
        <family val="1"/>
        <charset val="238"/>
      </rPr>
      <t>Luxembourg</t>
    </r>
  </si>
  <si>
    <r>
      <t xml:space="preserve">HU - Maďarsko - </t>
    </r>
    <r>
      <rPr>
        <i/>
        <sz val="9"/>
        <rFont val="Times New Roman"/>
        <family val="1"/>
        <charset val="238"/>
      </rPr>
      <t>Hungary</t>
    </r>
  </si>
  <si>
    <r>
      <t xml:space="preserve">NL - Nizozemsko - </t>
    </r>
    <r>
      <rPr>
        <i/>
        <sz val="9"/>
        <rFont val="Times New Roman"/>
        <family val="1"/>
        <charset val="238"/>
      </rPr>
      <t>Netherlands</t>
    </r>
  </si>
  <si>
    <r>
      <t xml:space="preserve">AT - Rakousko - </t>
    </r>
    <r>
      <rPr>
        <i/>
        <sz val="9"/>
        <rFont val="Times New Roman"/>
        <family val="1"/>
        <charset val="238"/>
      </rPr>
      <t>Austria</t>
    </r>
  </si>
  <si>
    <r>
      <t xml:space="preserve">PL - Polsko - </t>
    </r>
    <r>
      <rPr>
        <i/>
        <sz val="9"/>
        <rFont val="Times New Roman"/>
        <family val="1"/>
        <charset val="238"/>
      </rPr>
      <t>Poland</t>
    </r>
  </si>
  <si>
    <r>
      <t xml:space="preserve">PT - Portugalsko - </t>
    </r>
    <r>
      <rPr>
        <i/>
        <sz val="9"/>
        <rFont val="Times New Roman"/>
        <family val="1"/>
        <charset val="238"/>
      </rPr>
      <t>Portugal</t>
    </r>
  </si>
  <si>
    <r>
      <t>RO - Rumunsko -</t>
    </r>
    <r>
      <rPr>
        <i/>
        <sz val="9"/>
        <rFont val="Times New Roman"/>
        <family val="1"/>
        <charset val="238"/>
      </rPr>
      <t xml:space="preserve"> Romania</t>
    </r>
  </si>
  <si>
    <r>
      <t xml:space="preserve">SI - Slovinsko - </t>
    </r>
    <r>
      <rPr>
        <i/>
        <sz val="9"/>
        <rFont val="Times New Roman"/>
        <family val="1"/>
        <charset val="238"/>
      </rPr>
      <t>Slovenia</t>
    </r>
  </si>
  <si>
    <r>
      <t xml:space="preserve">SK - Slovensko - </t>
    </r>
    <r>
      <rPr>
        <i/>
        <sz val="9"/>
        <rFont val="Times New Roman"/>
        <family val="1"/>
        <charset val="238"/>
      </rPr>
      <t>Slovakia</t>
    </r>
  </si>
  <si>
    <r>
      <t xml:space="preserve">FI - Finsko - </t>
    </r>
    <r>
      <rPr>
        <i/>
        <sz val="9"/>
        <rFont val="Times New Roman"/>
        <family val="1"/>
        <charset val="238"/>
      </rPr>
      <t>Finland</t>
    </r>
  </si>
  <si>
    <r>
      <t xml:space="preserve">SE - Švédsko - </t>
    </r>
    <r>
      <rPr>
        <i/>
        <sz val="9"/>
        <rFont val="Times New Roman"/>
        <family val="1"/>
        <charset val="238"/>
      </rPr>
      <t>Sweden</t>
    </r>
  </si>
  <si>
    <r>
      <t xml:space="preserve">UK - Velká Británie - </t>
    </r>
    <r>
      <rPr>
        <i/>
        <sz val="9"/>
        <rFont val="Times New Roman"/>
        <family val="1"/>
        <charset val="238"/>
      </rPr>
      <t>United Kingdom</t>
    </r>
  </si>
  <si>
    <r>
      <t>IS - Island -</t>
    </r>
    <r>
      <rPr>
        <i/>
        <sz val="9"/>
        <rFont val="Times New Roman"/>
        <family val="1"/>
        <charset val="238"/>
      </rPr>
      <t xml:space="preserve"> Iceand</t>
    </r>
  </si>
  <si>
    <r>
      <t xml:space="preserve">NO - Norsko - </t>
    </r>
    <r>
      <rPr>
        <i/>
        <sz val="9"/>
        <rFont val="Times New Roman"/>
        <family val="1"/>
        <charset val="238"/>
      </rPr>
      <t>Norway</t>
    </r>
  </si>
  <si>
    <r>
      <t xml:space="preserve">CH - Švýcarsko - </t>
    </r>
    <r>
      <rPr>
        <i/>
        <sz val="9"/>
        <rFont val="Times New Roman"/>
        <family val="1"/>
        <charset val="238"/>
      </rPr>
      <t>Switzerland</t>
    </r>
  </si>
  <si>
    <r>
      <t xml:space="preserve">RS - Srbsko - </t>
    </r>
    <r>
      <rPr>
        <i/>
        <sz val="9"/>
        <rFont val="Times New Roman"/>
        <family val="1"/>
        <charset val="238"/>
      </rPr>
      <t>Serbia</t>
    </r>
  </si>
  <si>
    <r>
      <t xml:space="preserve">TR - Turecko - </t>
    </r>
    <r>
      <rPr>
        <i/>
        <sz val="9"/>
        <rFont val="Times New Roman"/>
        <family val="1"/>
        <charset val="238"/>
      </rPr>
      <t>Turkey</t>
    </r>
  </si>
  <si>
    <t>Tabulka č. 8.1</t>
  </si>
  <si>
    <t xml:space="preserve">     Table No. 8.1</t>
  </si>
  <si>
    <t>Tabulka č. 8.2</t>
  </si>
  <si>
    <t xml:space="preserve">     Table No. 8.2</t>
  </si>
  <si>
    <t>Graf č. 8.1.1</t>
  </si>
  <si>
    <t xml:space="preserve">             Graph No. 8.1.1</t>
  </si>
  <si>
    <r>
      <t xml:space="preserve">Rok
</t>
    </r>
    <r>
      <rPr>
        <i/>
        <sz val="9"/>
        <rFont val="Times New Roman"/>
        <family val="1"/>
        <charset val="238"/>
      </rPr>
      <t>Year</t>
    </r>
  </si>
  <si>
    <t>Pozn: Údaje jsou zpracovány dle metodiky Eurostatu pro Základní systém ESSPROS.</t>
  </si>
  <si>
    <t>Note: Data produced according to the Eurostat methodology for Core system of ESSPROS.</t>
  </si>
  <si>
    <t>Ukazatel</t>
  </si>
  <si>
    <t>Indicator</t>
  </si>
  <si>
    <t>Výdaje na sociální ochranu* (mil. Kč)</t>
  </si>
  <si>
    <t>Expenditure on social protection* (mil. CZK)</t>
  </si>
  <si>
    <t xml:space="preserve">      v tom funkce sociální ochrany:</t>
  </si>
  <si>
    <t xml:space="preserve">            nemocenská / zdravotní péče</t>
  </si>
  <si>
    <t xml:space="preserve">            invalidita</t>
  </si>
  <si>
    <t xml:space="preserve">            stáří</t>
  </si>
  <si>
    <t xml:space="preserve">            pozůstalí</t>
  </si>
  <si>
    <t xml:space="preserve">            rodina / děti</t>
  </si>
  <si>
    <t xml:space="preserve">            nezaměstnanost</t>
  </si>
  <si>
    <t xml:space="preserve">            bydlení</t>
  </si>
  <si>
    <t xml:space="preserve">            sociální vyloučení jinde neklasifikované</t>
  </si>
  <si>
    <t xml:space="preserve">      incl. social protection function:</t>
  </si>
  <si>
    <t xml:space="preserve">            sickness / health care</t>
  </si>
  <si>
    <t xml:space="preserve">            disability</t>
  </si>
  <si>
    <t xml:space="preserve">            old age</t>
  </si>
  <si>
    <t xml:space="preserve">            survivors</t>
  </si>
  <si>
    <t xml:space="preserve">            family / children</t>
  </si>
  <si>
    <t xml:space="preserve">            unemployment</t>
  </si>
  <si>
    <t xml:space="preserve">            housing</t>
  </si>
  <si>
    <t xml:space="preserve">            social exclusion not elsewhere classified</t>
  </si>
  <si>
    <t>ESSPROS Core System - Expenditure on Social Protection by Functions</t>
  </si>
  <si>
    <t>Základní systém ESSPROS - výdaje na sociální ochranu podle funkcí</t>
  </si>
  <si>
    <t>EU</t>
  </si>
  <si>
    <t>28,0p</t>
  </si>
  <si>
    <t>25,7p</t>
  </si>
  <si>
    <t>15,0 </t>
  </si>
  <si>
    <t>24,1p</t>
  </si>
  <si>
    <t>23,6p</t>
  </si>
  <si>
    <t>15,6p</t>
  </si>
  <si>
    <t>22,8 </t>
  </si>
  <si>
    <t>25,5p</t>
  </si>
  <si>
    <t>34,3p</t>
  </si>
  <si>
    <t>19,5p</t>
  </si>
  <si>
    <t>26,0p</t>
  </si>
  <si>
    <t>28,1p</t>
  </si>
  <si>
    <t>31,6p</t>
  </si>
  <si>
    <t>27,9p</t>
  </si>
  <si>
    <t>27,1p</t>
  </si>
  <si>
    <t>31,9p</t>
  </si>
  <si>
    <t>35,8p</t>
  </si>
  <si>
    <t>31,8p</t>
  </si>
  <si>
    <t>18,5p</t>
  </si>
  <si>
    <t>25,1p</t>
  </si>
  <si>
    <t>27,8p</t>
  </si>
  <si>
    <t>25,4p</t>
  </si>
  <si>
    <t>29,5p</t>
  </si>
  <si>
    <t>30,1p</t>
  </si>
  <si>
    <t>17,5p</t>
  </si>
  <si>
    <r>
      <t>Pramen: Eurostat (</t>
    </r>
    <r>
      <rPr>
        <u/>
        <sz val="8"/>
        <color indexed="8"/>
        <rFont val="Times New Roman"/>
        <family val="1"/>
        <charset val="238"/>
      </rPr>
      <t>https://ec.europa.eu/eurostat/databrowser/view/SPR_EXP_SUM__custom_1258359/default/table?lang=en</t>
    </r>
    <r>
      <rPr>
        <sz val="8"/>
        <color indexed="8"/>
        <rFont val="Times New Roman"/>
        <family val="1"/>
        <charset val="238"/>
      </rPr>
      <t>), údaje ke 4. 9. 2024</t>
    </r>
  </si>
  <si>
    <r>
      <t>Source:Eurostat (</t>
    </r>
    <r>
      <rPr>
        <i/>
        <u/>
        <sz val="8"/>
        <color indexed="8"/>
        <rFont val="Times New Roman"/>
        <family val="1"/>
        <charset val="238"/>
      </rPr>
      <t>https://ec.europa.eu/eurostat/databrowser/view/SPR_EXP_SUM__custom_1258359/default/table?lang=en</t>
    </r>
    <r>
      <rPr>
        <i/>
        <sz val="8"/>
        <color indexed="8"/>
        <rFont val="Times New Roman"/>
        <family val="1"/>
        <charset val="238"/>
      </rPr>
      <t xml:space="preserve">), </t>
    </r>
    <r>
      <rPr>
        <i/>
        <sz val="7"/>
        <color indexed="8"/>
        <rFont val="Times New Roman"/>
        <family val="1"/>
        <charset val="238"/>
      </rPr>
      <t>data as of Sept.. 4,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</si>
</sst>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d/\ m\Řs\ˇ\c\ yyyy"/>
    <numFmt numFmtId="166" formatCode="#,##0_);\(#,##0\)"/>
    <numFmt numFmtId="167" formatCode="0.000_)"/>
    <numFmt numFmtId="168" formatCode="0.0"/>
    <numFmt numFmtId="169" formatCode="#,##0_ ;\-#,##0\ "/>
  </numFmts>
  <fonts count="42" x14ac:knownFonts="1">
    <font>
      <sz val="12"/>
      <name val="Courier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sz val="12"/>
      <name val="Arial CE"/>
      <family val="2"/>
      <charset val="238"/>
    </font>
    <font>
      <sz val="12"/>
      <color indexed="8"/>
      <name val="Arial CE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10"/>
      <name val="Courier"/>
      <family val="3"/>
      <charset val="238"/>
    </font>
    <font>
      <sz val="11"/>
      <color indexed="10"/>
      <name val="Arial CE"/>
      <family val="2"/>
      <charset val="238"/>
    </font>
    <font>
      <sz val="12"/>
      <name val="Courier"/>
      <family val="3"/>
      <charset val="238"/>
    </font>
    <font>
      <sz val="10"/>
      <name val="Helv"/>
      <charset val="238"/>
    </font>
    <font>
      <b/>
      <sz val="12"/>
      <color indexed="10"/>
      <name val="Courier"/>
      <family val="3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u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i/>
      <sz val="9"/>
      <name val="Calibri"/>
      <family val="2"/>
      <charset val="238"/>
    </font>
    <font>
      <b/>
      <sz val="12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12"/>
      <name val="Courier"/>
      <family val="3"/>
    </font>
    <font>
      <i/>
      <sz val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9"/>
      <name val="Courier"/>
      <family val="3"/>
    </font>
    <font>
      <i/>
      <sz val="9"/>
      <color indexed="8"/>
      <name val="Times New Roman"/>
      <family val="1"/>
      <charset val="238"/>
    </font>
    <font>
      <sz val="12"/>
      <name val="Courier"/>
      <family val="3"/>
    </font>
    <font>
      <i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Arial CE"/>
      <family val="2"/>
      <charset val="238"/>
    </font>
    <font>
      <i/>
      <sz val="8"/>
      <name val="Courier"/>
      <family val="1"/>
      <charset val="238"/>
    </font>
    <font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0">
    <xf numFmtId="164" fontId="0" fillId="0" borderId="0"/>
    <xf numFmtId="1" fontId="1" fillId="0" borderId="0">
      <protection locked="0"/>
    </xf>
    <xf numFmtId="0" fontId="1" fillId="0" borderId="1">
      <protection locked="0"/>
    </xf>
    <xf numFmtId="165" fontId="1" fillId="0" borderId="0">
      <protection locked="0"/>
    </xf>
    <xf numFmtId="1" fontId="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167" fontId="11" fillId="0" borderId="0"/>
    <xf numFmtId="164" fontId="7" fillId="0" borderId="0"/>
    <xf numFmtId="1" fontId="1" fillId="0" borderId="0">
      <protection locked="0"/>
    </xf>
  </cellStyleXfs>
  <cellXfs count="168">
    <xf numFmtId="164" fontId="0" fillId="0" borderId="0" xfId="0"/>
    <xf numFmtId="164" fontId="3" fillId="0" borderId="0" xfId="0" applyFont="1" applyBorder="1"/>
    <xf numFmtId="164" fontId="0" fillId="0" borderId="0" xfId="0" applyBorder="1"/>
    <xf numFmtId="164" fontId="5" fillId="0" borderId="0" xfId="0" applyFont="1"/>
    <xf numFmtId="164" fontId="6" fillId="0" borderId="2" xfId="0" applyFont="1" applyFill="1" applyBorder="1" applyAlignment="1" applyProtection="1">
      <alignment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4" fontId="5" fillId="0" borderId="0" xfId="0" applyFont="1" applyAlignment="1">
      <alignment vertical="center"/>
    </xf>
    <xf numFmtId="164" fontId="6" fillId="0" borderId="4" xfId="0" applyFont="1" applyFill="1" applyBorder="1"/>
    <xf numFmtId="166" fontId="6" fillId="0" borderId="5" xfId="0" applyNumberFormat="1" applyFont="1" applyFill="1" applyBorder="1" applyAlignment="1" applyProtection="1">
      <alignment horizontal="center"/>
    </xf>
    <xf numFmtId="164" fontId="6" fillId="0" borderId="6" xfId="0" applyFont="1" applyFill="1" applyBorder="1"/>
    <xf numFmtId="164" fontId="6" fillId="0" borderId="7" xfId="0" applyFont="1" applyFill="1" applyBorder="1" applyAlignment="1">
      <alignment horizont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164" fontId="6" fillId="0" borderId="9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/>
    </xf>
    <xf numFmtId="164" fontId="6" fillId="0" borderId="6" xfId="0" applyFont="1" applyFill="1" applyBorder="1" applyAlignment="1">
      <alignment horizontal="center"/>
    </xf>
    <xf numFmtId="3" fontId="6" fillId="0" borderId="2" xfId="8" applyNumberFormat="1" applyFont="1" applyFill="1" applyBorder="1" applyAlignment="1">
      <alignment horizontal="center" vertical="center"/>
    </xf>
    <xf numFmtId="3" fontId="6" fillId="0" borderId="9" xfId="8" applyNumberFormat="1" applyFont="1" applyFill="1" applyBorder="1" applyAlignment="1">
      <alignment horizontal="center" vertical="center"/>
    </xf>
    <xf numFmtId="3" fontId="6" fillId="0" borderId="10" xfId="8" applyNumberFormat="1" applyFont="1" applyFill="1" applyBorder="1" applyAlignment="1">
      <alignment horizontal="center" vertical="center"/>
    </xf>
    <xf numFmtId="3" fontId="6" fillId="0" borderId="6" xfId="8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2" fontId="6" fillId="0" borderId="2" xfId="0" applyNumberFormat="1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164" fontId="5" fillId="0" borderId="2" xfId="8" applyFont="1" applyBorder="1" applyAlignment="1" applyProtection="1">
      <alignment horizontal="left" vertical="center"/>
    </xf>
    <xf numFmtId="3" fontId="6" fillId="0" borderId="2" xfId="8" applyNumberFormat="1" applyFont="1" applyFill="1" applyBorder="1" applyAlignment="1">
      <alignment horizontal="center" vertical="center" wrapText="1"/>
    </xf>
    <xf numFmtId="166" fontId="6" fillId="0" borderId="2" xfId="0" quotePrefix="1" applyNumberFormat="1" applyFont="1" applyFill="1" applyBorder="1" applyAlignment="1" applyProtection="1">
      <alignment horizontal="center" vertical="center"/>
    </xf>
    <xf numFmtId="166" fontId="6" fillId="0" borderId="0" xfId="0" quotePrefix="1" applyNumberFormat="1" applyFont="1" applyFill="1" applyBorder="1" applyAlignment="1" applyProtection="1">
      <alignment horizontal="center" vertical="center"/>
    </xf>
    <xf numFmtId="164" fontId="6" fillId="0" borderId="2" xfId="8" applyFont="1" applyFill="1" applyBorder="1" applyAlignment="1" applyProtection="1">
      <alignment vertical="center"/>
    </xf>
    <xf numFmtId="3" fontId="5" fillId="0" borderId="11" xfId="0" quotePrefix="1" applyNumberFormat="1" applyFont="1" applyBorder="1" applyAlignment="1">
      <alignment horizontal="center" vertical="center"/>
    </xf>
    <xf numFmtId="3" fontId="5" fillId="0" borderId="2" xfId="8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164" fontId="5" fillId="0" borderId="0" xfId="0" applyFon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166" fontId="6" fillId="0" borderId="11" xfId="0" quotePrefix="1" applyNumberFormat="1" applyFont="1" applyFill="1" applyBorder="1" applyAlignment="1" applyProtection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64" fontId="4" fillId="2" borderId="12" xfId="0" applyFont="1" applyFill="1" applyBorder="1"/>
    <xf numFmtId="164" fontId="4" fillId="2" borderId="13" xfId="0" applyFont="1" applyFill="1" applyBorder="1" applyAlignment="1" applyProtection="1">
      <alignment horizontal="center"/>
    </xf>
    <xf numFmtId="164" fontId="4" fillId="2" borderId="12" xfId="0" applyFont="1" applyFill="1" applyBorder="1" applyAlignment="1" applyProtection="1">
      <alignment horizontal="center"/>
    </xf>
    <xf numFmtId="164" fontId="4" fillId="2" borderId="14" xfId="0" applyFont="1" applyFill="1" applyBorder="1" applyAlignment="1" applyProtection="1">
      <alignment horizontal="center"/>
    </xf>
    <xf numFmtId="164" fontId="6" fillId="2" borderId="14" xfId="0" applyFont="1" applyFill="1" applyBorder="1" applyAlignment="1" applyProtection="1">
      <alignment horizontal="center"/>
    </xf>
    <xf numFmtId="164" fontId="3" fillId="2" borderId="12" xfId="0" quotePrefix="1" applyFont="1" applyFill="1" applyBorder="1" applyAlignment="1">
      <alignment horizontal="center" vertical="center"/>
    </xf>
    <xf numFmtId="164" fontId="9" fillId="2" borderId="2" xfId="0" applyFont="1" applyFill="1" applyBorder="1" applyAlignment="1" applyProtection="1">
      <alignment vertical="center"/>
    </xf>
    <xf numFmtId="166" fontId="6" fillId="2" borderId="2" xfId="0" applyNumberFormat="1" applyFont="1" applyFill="1" applyBorder="1" applyAlignment="1" applyProtection="1">
      <alignment horizontal="center" vertical="center"/>
    </xf>
    <xf numFmtId="166" fontId="6" fillId="2" borderId="3" xfId="0" applyNumberFormat="1" applyFont="1" applyFill="1" applyBorder="1" applyAlignment="1" applyProtection="1">
      <alignment horizontal="center" vertical="center"/>
    </xf>
    <xf numFmtId="3" fontId="6" fillId="2" borderId="2" xfId="8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3" fontId="6" fillId="0" borderId="9" xfId="8" applyNumberFormat="1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/>
    </xf>
    <xf numFmtId="3" fontId="10" fillId="3" borderId="6" xfId="0" applyNumberFormat="1" applyFont="1" applyFill="1" applyBorder="1" applyAlignment="1">
      <alignment horizontal="center"/>
    </xf>
    <xf numFmtId="3" fontId="10" fillId="3" borderId="2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164" fontId="13" fillId="0" borderId="0" xfId="0" applyFont="1" applyBorder="1"/>
    <xf numFmtId="164" fontId="13" fillId="0" borderId="0" xfId="0" applyFont="1"/>
    <xf numFmtId="164" fontId="14" fillId="0" borderId="0" xfId="0" applyFont="1"/>
    <xf numFmtId="164" fontId="14" fillId="0" borderId="0" xfId="0" applyFont="1" applyAlignment="1">
      <alignment horizontal="center" vertical="center"/>
    </xf>
    <xf numFmtId="164" fontId="14" fillId="0" borderId="0" xfId="0" applyFont="1" applyAlignment="1">
      <alignment horizontal="center"/>
    </xf>
    <xf numFmtId="3" fontId="15" fillId="0" borderId="0" xfId="0" applyNumberFormat="1" applyFont="1" applyFill="1" applyAlignment="1" applyProtection="1">
      <alignment horizontal="center" vertical="center"/>
    </xf>
    <xf numFmtId="164" fontId="16" fillId="0" borderId="0" xfId="0" applyFont="1" applyFill="1" applyBorder="1" applyAlignment="1" applyProtection="1">
      <alignment vertical="center"/>
    </xf>
    <xf numFmtId="164" fontId="17" fillId="0" borderId="0" xfId="0" applyFont="1" applyBorder="1" applyAlignment="1">
      <alignment vertical="center"/>
    </xf>
    <xf numFmtId="164" fontId="17" fillId="0" borderId="0" xfId="0" applyFont="1" applyAlignment="1">
      <alignment vertical="center"/>
    </xf>
    <xf numFmtId="164" fontId="18" fillId="0" borderId="0" xfId="0" applyFont="1" applyFill="1" applyBorder="1" applyAlignment="1" applyProtection="1">
      <alignment horizontal="left"/>
    </xf>
    <xf numFmtId="164" fontId="26" fillId="3" borderId="13" xfId="0" applyFont="1" applyFill="1" applyBorder="1" applyAlignment="1">
      <alignment horizontal="center" vertical="center" wrapText="1"/>
    </xf>
    <xf numFmtId="164" fontId="26" fillId="3" borderId="15" xfId="0" applyFont="1" applyFill="1" applyBorder="1" applyAlignment="1">
      <alignment horizontal="center" vertical="center" wrapText="1"/>
    </xf>
    <xf numFmtId="164" fontId="26" fillId="3" borderId="16" xfId="0" applyFont="1" applyFill="1" applyBorder="1" applyAlignment="1">
      <alignment horizontal="center"/>
    </xf>
    <xf numFmtId="3" fontId="26" fillId="3" borderId="17" xfId="0" applyNumberFormat="1" applyFont="1" applyFill="1" applyBorder="1" applyAlignment="1">
      <alignment horizontal="center"/>
    </xf>
    <xf numFmtId="164" fontId="26" fillId="3" borderId="18" xfId="0" applyFont="1" applyFill="1" applyBorder="1" applyAlignment="1">
      <alignment horizontal="center"/>
    </xf>
    <xf numFmtId="3" fontId="26" fillId="3" borderId="5" xfId="0" applyNumberFormat="1" applyFont="1" applyFill="1" applyBorder="1" applyAlignment="1">
      <alignment horizontal="center"/>
    </xf>
    <xf numFmtId="3" fontId="15" fillId="0" borderId="0" xfId="0" applyNumberFormat="1" applyFont="1" applyFill="1" applyAlignment="1" applyProtection="1">
      <alignment horizontal="right" vertical="center"/>
    </xf>
    <xf numFmtId="164" fontId="14" fillId="0" borderId="0" xfId="0" applyFont="1" applyAlignment="1">
      <alignment horizontal="right" vertical="center"/>
    </xf>
    <xf numFmtId="164" fontId="26" fillId="3" borderId="19" xfId="0" applyFont="1" applyFill="1" applyBorder="1" applyAlignment="1">
      <alignment horizontal="center"/>
    </xf>
    <xf numFmtId="3" fontId="26" fillId="3" borderId="3" xfId="0" applyNumberFormat="1" applyFont="1" applyFill="1" applyBorder="1" applyAlignment="1">
      <alignment horizontal="center"/>
    </xf>
    <xf numFmtId="164" fontId="20" fillId="0" borderId="0" xfId="0" applyFont="1"/>
    <xf numFmtId="164" fontId="21" fillId="0" borderId="0" xfId="0" applyFont="1" applyFill="1" applyBorder="1" applyAlignment="1" applyProtection="1">
      <alignment vertical="center"/>
    </xf>
    <xf numFmtId="3" fontId="22" fillId="0" borderId="0" xfId="0" applyNumberFormat="1" applyFont="1" applyFill="1" applyAlignment="1" applyProtection="1">
      <alignment horizontal="right" vertical="center"/>
    </xf>
    <xf numFmtId="168" fontId="23" fillId="0" borderId="3" xfId="0" applyNumberFormat="1" applyFont="1" applyFill="1" applyBorder="1" applyAlignment="1">
      <alignment horizontal="center" vertical="center"/>
    </xf>
    <xf numFmtId="168" fontId="23" fillId="0" borderId="2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 applyProtection="1"/>
    <xf numFmtId="164" fontId="26" fillId="3" borderId="21" xfId="0" applyFont="1" applyFill="1" applyBorder="1" applyAlignment="1">
      <alignment horizontal="center"/>
    </xf>
    <xf numFmtId="3" fontId="26" fillId="3" borderId="22" xfId="0" applyNumberFormat="1" applyFont="1" applyFill="1" applyBorder="1" applyAlignment="1">
      <alignment horizontal="center"/>
    </xf>
    <xf numFmtId="3" fontId="26" fillId="3" borderId="23" xfId="0" applyNumberFormat="1" applyFont="1" applyFill="1" applyBorder="1" applyAlignment="1">
      <alignment horizontal="center"/>
    </xf>
    <xf numFmtId="3" fontId="26" fillId="3" borderId="24" xfId="0" applyNumberFormat="1" applyFont="1" applyFill="1" applyBorder="1" applyAlignment="1">
      <alignment horizontal="center"/>
    </xf>
    <xf numFmtId="164" fontId="23" fillId="0" borderId="3" xfId="0" applyFont="1" applyFill="1" applyBorder="1" applyAlignment="1">
      <alignment horizontal="center" vertical="center"/>
    </xf>
    <xf numFmtId="3" fontId="26" fillId="3" borderId="25" xfId="0" applyNumberFormat="1" applyFont="1" applyFill="1" applyBorder="1" applyAlignment="1">
      <alignment horizontal="center"/>
    </xf>
    <xf numFmtId="3" fontId="27" fillId="4" borderId="29" xfId="0" applyNumberFormat="1" applyFont="1" applyFill="1" applyBorder="1" applyAlignment="1">
      <alignment horizontal="center" vertical="center" wrapText="1"/>
    </xf>
    <xf numFmtId="3" fontId="27" fillId="4" borderId="30" xfId="0" applyNumberFormat="1" applyFont="1" applyFill="1" applyBorder="1" applyAlignment="1">
      <alignment horizontal="center" vertical="center" wrapText="1"/>
    </xf>
    <xf numFmtId="168" fontId="23" fillId="0" borderId="5" xfId="0" applyNumberFormat="1" applyFont="1" applyFill="1" applyBorder="1" applyAlignment="1">
      <alignment horizontal="center" vertical="center"/>
    </xf>
    <xf numFmtId="3" fontId="27" fillId="4" borderId="31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164" fontId="0" fillId="0" borderId="0" xfId="0" applyAlignment="1">
      <alignment horizontal="center" vertical="center"/>
    </xf>
    <xf numFmtId="3" fontId="27" fillId="4" borderId="32" xfId="0" applyNumberFormat="1" applyFont="1" applyFill="1" applyBorder="1" applyAlignment="1">
      <alignment horizontal="center" vertical="center" wrapText="1"/>
    </xf>
    <xf numFmtId="1" fontId="22" fillId="5" borderId="17" xfId="0" applyNumberFormat="1" applyFont="1" applyFill="1" applyBorder="1" applyAlignment="1">
      <alignment horizontal="center" vertical="center" wrapText="1"/>
    </xf>
    <xf numFmtId="0" fontId="23" fillId="5" borderId="3" xfId="0" applyNumberFormat="1" applyFont="1" applyFill="1" applyBorder="1" applyAlignment="1">
      <alignment vertical="center"/>
    </xf>
    <xf numFmtId="0" fontId="23" fillId="5" borderId="3" xfId="0" applyNumberFormat="1" applyFont="1" applyFill="1" applyBorder="1" applyAlignment="1">
      <alignment horizontal="left" vertical="center"/>
    </xf>
    <xf numFmtId="0" fontId="23" fillId="5" borderId="20" xfId="0" applyNumberFormat="1" applyFont="1" applyFill="1" applyBorder="1" applyAlignment="1">
      <alignment vertical="center"/>
    </xf>
    <xf numFmtId="164" fontId="33" fillId="5" borderId="34" xfId="0" applyFont="1" applyFill="1" applyBorder="1" applyAlignment="1" applyProtection="1">
      <alignment vertical="center"/>
    </xf>
    <xf numFmtId="3" fontId="33" fillId="0" borderId="0" xfId="0" applyNumberFormat="1" applyFont="1" applyFill="1" applyAlignment="1" applyProtection="1">
      <alignment horizontal="right" vertical="center"/>
    </xf>
    <xf numFmtId="164" fontId="22" fillId="0" borderId="0" xfId="0" applyFont="1" applyFill="1" applyBorder="1" applyAlignment="1" applyProtection="1">
      <alignment vertical="center"/>
    </xf>
    <xf numFmtId="164" fontId="23" fillId="0" borderId="0" xfId="0" applyFont="1"/>
    <xf numFmtId="164" fontId="23" fillId="0" borderId="0" xfId="0" applyFont="1" applyAlignment="1">
      <alignment horizontal="center" vertical="center"/>
    </xf>
    <xf numFmtId="164" fontId="29" fillId="0" borderId="0" xfId="0" applyFont="1" applyBorder="1"/>
    <xf numFmtId="164" fontId="33" fillId="0" borderId="0" xfId="0" applyFont="1" applyFill="1" applyBorder="1" applyAlignment="1" applyProtection="1">
      <alignment vertical="center"/>
    </xf>
    <xf numFmtId="164" fontId="29" fillId="0" borderId="0" xfId="0" applyFont="1"/>
    <xf numFmtId="164" fontId="29" fillId="0" borderId="0" xfId="0" applyFont="1" applyAlignment="1">
      <alignment horizontal="center" vertical="center"/>
    </xf>
    <xf numFmtId="0" fontId="35" fillId="0" borderId="0" xfId="0" applyNumberFormat="1" applyFont="1" applyFill="1" applyBorder="1" applyAlignment="1" applyProtection="1">
      <alignment vertical="center"/>
    </xf>
    <xf numFmtId="164" fontId="38" fillId="0" borderId="0" xfId="0" applyFont="1"/>
    <xf numFmtId="164" fontId="39" fillId="0" borderId="0" xfId="0" applyFont="1" applyAlignment="1">
      <alignment horizontal="center" vertical="center"/>
    </xf>
    <xf numFmtId="164" fontId="40" fillId="0" borderId="0" xfId="0" applyFont="1"/>
    <xf numFmtId="164" fontId="41" fillId="0" borderId="0" xfId="0" applyFont="1" applyAlignment="1">
      <alignment horizontal="center" vertical="center"/>
    </xf>
    <xf numFmtId="164" fontId="28" fillId="0" borderId="0" xfId="0" applyFont="1"/>
    <xf numFmtId="164" fontId="35" fillId="0" borderId="0" xfId="0" applyFont="1" applyFill="1" applyBorder="1" applyAlignment="1" applyProtection="1">
      <alignment vertical="center"/>
    </xf>
    <xf numFmtId="164" fontId="23" fillId="5" borderId="5" xfId="0" applyFont="1" applyFill="1" applyBorder="1" applyAlignment="1">
      <alignment horizontal="center" vertical="center"/>
    </xf>
    <xf numFmtId="1" fontId="22" fillId="5" borderId="5" xfId="0" applyNumberFormat="1" applyFont="1" applyFill="1" applyBorder="1" applyAlignment="1">
      <alignment horizontal="center" vertical="center" wrapText="1"/>
    </xf>
    <xf numFmtId="164" fontId="23" fillId="0" borderId="0" xfId="0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164" fontId="30" fillId="0" borderId="0" xfId="0" applyFont="1" applyFill="1" applyBorder="1" applyAlignment="1" applyProtection="1">
      <alignment horizontal="left" vertical="center"/>
    </xf>
    <xf numFmtId="164" fontId="31" fillId="0" borderId="0" xfId="0" applyFont="1" applyFill="1" applyBorder="1" applyAlignment="1" applyProtection="1">
      <alignment horizontal="left" vertical="center"/>
    </xf>
    <xf numFmtId="3" fontId="23" fillId="0" borderId="20" xfId="0" applyNumberFormat="1" applyFont="1" applyBorder="1" applyAlignment="1">
      <alignment horizontal="center" vertical="center"/>
    </xf>
    <xf numFmtId="164" fontId="33" fillId="5" borderId="33" xfId="0" applyFont="1" applyFill="1" applyBorder="1" applyAlignment="1" applyProtection="1">
      <alignment vertical="center"/>
    </xf>
    <xf numFmtId="164" fontId="29" fillId="5" borderId="33" xfId="0" applyFont="1" applyFill="1" applyBorder="1" applyAlignment="1">
      <alignment vertical="center"/>
    </xf>
    <xf numFmtId="3" fontId="23" fillId="0" borderId="3" xfId="0" applyNumberFormat="1" applyFont="1" applyBorder="1" applyAlignment="1">
      <alignment horizontal="center" vertical="center"/>
    </xf>
    <xf numFmtId="164" fontId="22" fillId="5" borderId="20" xfId="0" applyFont="1" applyFill="1" applyBorder="1" applyAlignment="1" applyProtection="1">
      <alignment vertical="center"/>
    </xf>
    <xf numFmtId="164" fontId="23" fillId="5" borderId="3" xfId="0" applyFont="1" applyFill="1" applyBorder="1" applyAlignment="1">
      <alignment vertical="center"/>
    </xf>
    <xf numFmtId="164" fontId="23" fillId="5" borderId="5" xfId="0" applyFont="1" applyFill="1" applyBorder="1" applyAlignment="1">
      <alignment horizontal="left" vertical="center"/>
    </xf>
    <xf numFmtId="164" fontId="29" fillId="5" borderId="33" xfId="0" applyFont="1" applyFill="1" applyBorder="1" applyAlignment="1">
      <alignment horizontal="left" vertical="center"/>
    </xf>
    <xf numFmtId="164" fontId="23" fillId="5" borderId="3" xfId="0" applyFont="1" applyFill="1" applyBorder="1" applyAlignment="1">
      <alignment horizontal="left" vertical="center"/>
    </xf>
    <xf numFmtId="3" fontId="23" fillId="0" borderId="5" xfId="0" applyNumberFormat="1" applyFont="1" applyFill="1" applyBorder="1" applyAlignment="1">
      <alignment horizontal="center" vertical="center"/>
    </xf>
    <xf numFmtId="1" fontId="22" fillId="0" borderId="3" xfId="0" applyNumberFormat="1" applyFont="1" applyFill="1" applyBorder="1" applyAlignment="1">
      <alignment horizontal="center" vertical="center" wrapText="1"/>
    </xf>
    <xf numFmtId="164" fontId="22" fillId="5" borderId="3" xfId="0" applyFont="1" applyFill="1" applyBorder="1" applyAlignment="1" applyProtection="1">
      <alignment vertical="center"/>
    </xf>
    <xf numFmtId="2" fontId="26" fillId="3" borderId="26" xfId="0" applyNumberFormat="1" applyFont="1" applyFill="1" applyBorder="1" applyAlignment="1">
      <alignment horizontal="center"/>
    </xf>
    <xf numFmtId="2" fontId="26" fillId="3" borderId="27" xfId="0" applyNumberFormat="1" applyFont="1" applyFill="1" applyBorder="1" applyAlignment="1">
      <alignment horizontal="center"/>
    </xf>
    <xf numFmtId="2" fontId="26" fillId="3" borderId="28" xfId="0" applyNumberFormat="1" applyFont="1" applyFill="1" applyBorder="1" applyAlignment="1">
      <alignment horizontal="center"/>
    </xf>
    <xf numFmtId="164" fontId="23" fillId="0" borderId="0" xfId="0" applyFont="1" applyBorder="1" applyAlignment="1">
      <alignment horizontal="right" vertical="center"/>
    </xf>
    <xf numFmtId="164" fontId="29" fillId="0" borderId="0" xfId="0" applyFont="1" applyBorder="1" applyAlignment="1">
      <alignment horizontal="right" vertical="center"/>
    </xf>
    <xf numFmtId="164" fontId="3" fillId="0" borderId="0" xfId="0" applyFont="1" applyBorder="1" applyAlignment="1">
      <alignment vertical="center"/>
    </xf>
    <xf numFmtId="164" fontId="0" fillId="0" borderId="0" xfId="0" applyAlignment="1">
      <alignment vertical="center"/>
    </xf>
    <xf numFmtId="164" fontId="12" fillId="0" borderId="0" xfId="0" applyFont="1" applyAlignment="1">
      <alignment vertical="center"/>
    </xf>
    <xf numFmtId="0" fontId="0" fillId="0" borderId="0" xfId="0" applyNumberFormat="1" applyAlignment="1">
      <alignment vertical="center"/>
    </xf>
    <xf numFmtId="164" fontId="34" fillId="0" borderId="0" xfId="0" applyFont="1" applyAlignment="1">
      <alignment vertical="center"/>
    </xf>
    <xf numFmtId="164" fontId="24" fillId="0" borderId="0" xfId="0" applyFont="1" applyBorder="1" applyAlignment="1">
      <alignment vertical="center"/>
    </xf>
    <xf numFmtId="164" fontId="28" fillId="0" borderId="0" xfId="0" applyFont="1" applyAlignment="1">
      <alignment vertical="center" wrapText="1"/>
    </xf>
    <xf numFmtId="169" fontId="23" fillId="0" borderId="5" xfId="0" applyNumberFormat="1" applyFont="1" applyBorder="1" applyAlignment="1" applyProtection="1">
      <alignment vertical="center"/>
      <protection locked="0"/>
    </xf>
    <xf numFmtId="169" fontId="23" fillId="0" borderId="3" xfId="0" applyNumberFormat="1" applyFont="1" applyBorder="1" applyAlignment="1" applyProtection="1">
      <alignment horizontal="center" vertical="center"/>
      <protection locked="0"/>
    </xf>
    <xf numFmtId="169" fontId="23" fillId="0" borderId="20" xfId="0" applyNumberFormat="1" applyFont="1" applyBorder="1" applyAlignment="1" applyProtection="1">
      <alignment horizontal="center" vertical="center"/>
      <protection locked="0"/>
    </xf>
    <xf numFmtId="3" fontId="22" fillId="4" borderId="35" xfId="0" applyNumberFormat="1" applyFont="1" applyFill="1" applyBorder="1" applyAlignment="1">
      <alignment horizontal="center" vertical="center" wrapText="1"/>
    </xf>
    <xf numFmtId="3" fontId="22" fillId="4" borderId="36" xfId="0" applyNumberFormat="1" applyFont="1" applyFill="1" applyBorder="1" applyAlignment="1">
      <alignment horizontal="center" vertical="center" wrapText="1"/>
    </xf>
    <xf numFmtId="2" fontId="26" fillId="3" borderId="12" xfId="0" applyNumberFormat="1" applyFont="1" applyFill="1" applyBorder="1" applyAlignment="1">
      <alignment horizontal="center"/>
    </xf>
    <xf numFmtId="164" fontId="26" fillId="3" borderId="17" xfId="0" applyFont="1" applyFill="1" applyBorder="1" applyAlignment="1">
      <alignment horizontal="center"/>
    </xf>
    <xf numFmtId="164" fontId="23" fillId="5" borderId="17" xfId="0" applyFont="1" applyFill="1" applyBorder="1" applyAlignment="1">
      <alignment horizontal="left" vertical="center"/>
    </xf>
    <xf numFmtId="164" fontId="29" fillId="5" borderId="17" xfId="0" applyFont="1" applyFill="1" applyBorder="1" applyAlignment="1">
      <alignment horizontal="left" vertical="center"/>
    </xf>
    <xf numFmtId="164" fontId="23" fillId="5" borderId="5" xfId="0" applyFont="1" applyFill="1" applyBorder="1" applyAlignment="1">
      <alignment horizontal="center" vertical="center" wrapText="1"/>
    </xf>
    <xf numFmtId="164" fontId="23" fillId="5" borderId="3" xfId="0" applyFont="1" applyFill="1" applyBorder="1" applyAlignment="1">
      <alignment horizontal="center" vertical="center" wrapText="1"/>
    </xf>
    <xf numFmtId="164" fontId="22" fillId="5" borderId="5" xfId="0" applyFont="1" applyFill="1" applyBorder="1" applyAlignment="1">
      <alignment horizontal="center" vertical="center" wrapText="1"/>
    </xf>
    <xf numFmtId="164" fontId="32" fillId="5" borderId="20" xfId="0" applyFont="1" applyFill="1" applyBorder="1" applyAlignment="1">
      <alignment vertical="center"/>
    </xf>
    <xf numFmtId="164" fontId="30" fillId="0" borderId="0" xfId="0" applyFont="1" applyFill="1" applyBorder="1" applyAlignment="1" applyProtection="1">
      <alignment horizontal="left" vertical="center"/>
    </xf>
    <xf numFmtId="164" fontId="34" fillId="0" borderId="0" xfId="0" applyFont="1" applyAlignment="1">
      <alignment horizontal="left" vertical="center"/>
    </xf>
    <xf numFmtId="164" fontId="34" fillId="0" borderId="0" xfId="0" applyFont="1" applyAlignment="1">
      <alignment vertical="center"/>
    </xf>
    <xf numFmtId="164" fontId="31" fillId="0" borderId="0" xfId="0" applyFont="1" applyFill="1" applyBorder="1" applyAlignment="1" applyProtection="1">
      <alignment horizontal="left" vertical="center" wrapText="1"/>
    </xf>
    <xf numFmtId="164" fontId="28" fillId="0" borderId="0" xfId="0" applyFont="1" applyAlignment="1">
      <alignment horizontal="left" vertical="center" wrapText="1"/>
    </xf>
    <xf numFmtId="164" fontId="28" fillId="0" borderId="0" xfId="0" applyFont="1" applyAlignment="1">
      <alignment vertical="center" wrapText="1"/>
    </xf>
  </cellXfs>
  <cellStyles count="10">
    <cellStyle name="¬µrka" xfId="1" xr:uid="{00000000-0005-0000-0000-000000000000}"/>
    <cellStyle name="Celkem" xfId="2" builtinId="25" customBuiltin="1"/>
    <cellStyle name="Datum" xfId="3" xr:uid="{00000000-0005-0000-0000-000002000000}"/>
    <cellStyle name="M·na" xfId="4" xr:uid="{00000000-0005-0000-0000-000003000000}"/>
    <cellStyle name="Nadpis1" xfId="5" xr:uid="{00000000-0005-0000-0000-000004000000}"/>
    <cellStyle name="Nadpis2" xfId="6" xr:uid="{00000000-0005-0000-0000-000005000000}"/>
    <cellStyle name="Normal_1993" xfId="7" xr:uid="{00000000-0005-0000-0000-000006000000}"/>
    <cellStyle name="Normální" xfId="0" builtinId="0"/>
    <cellStyle name="normální_PODPORA" xfId="8" xr:uid="{00000000-0005-0000-0000-000008000000}"/>
    <cellStyle name="Pevní" xfId="9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Podíl výdajů na sociální ochranu k HDP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</a:t>
            </a:r>
            <a:r>
              <a:rPr lang="cs-CZ" sz="1200" b="1" i="1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ocial Protection Expenditures in Relation to GDP</a:t>
            </a:r>
          </a:p>
        </c:rich>
      </c:tx>
      <c:layout>
        <c:manualLayout>
          <c:xMode val="edge"/>
          <c:yMode val="edge"/>
          <c:x val="0.34324105713200936"/>
          <c:y val="9.916080077619165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340655418305512E-2"/>
          <c:y val="0.11399201048275642"/>
          <c:w val="0.88319624424025989"/>
          <c:h val="0.75964122845797533"/>
        </c:manualLayout>
      </c:layout>
      <c:lineChart>
        <c:grouping val="standard"/>
        <c:varyColors val="0"/>
        <c:ser>
          <c:idx val="3"/>
          <c:order val="0"/>
          <c:tx>
            <c:strRef>
              <c:f>G_8_1_1!$F$4</c:f>
              <c:strCache>
                <c:ptCount val="1"/>
              </c:strCache>
            </c:strRef>
          </c:tx>
          <c:spPr>
            <a:ln w="38100"/>
          </c:spPr>
          <c:marker>
            <c:symbol val="diamond"/>
            <c:size val="8"/>
          </c:marker>
          <c:dLbls>
            <c:dLbl>
              <c:idx val="0"/>
              <c:layout>
                <c:manualLayout>
                  <c:x val="-2.0964360587002098E-3"/>
                  <c:y val="0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9E-4583-9E11-4993204F5234}"/>
                </c:ext>
              </c:extLst>
            </c:dLbl>
            <c:dLbl>
              <c:idx val="1"/>
              <c:layout>
                <c:manualLayout>
                  <c:x val="-6.2101369734982703E-2"/>
                  <c:y val="-2.0232675771370764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458200531468252E-2"/>
                      <c:h val="5.937286670729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89E-4583-9E11-4993204F5234}"/>
                </c:ext>
              </c:extLst>
            </c:dLbl>
            <c:dLbl>
              <c:idx val="2"/>
              <c:layout>
                <c:manualLayout>
                  <c:x val="1.2054987320166115E-3"/>
                  <c:y val="-6.0388961243274097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32624885206959E-2"/>
                      <c:h val="4.723326124446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89E-4583-9E11-4993204F5234}"/>
                </c:ext>
              </c:extLst>
            </c:dLbl>
            <c:dLbl>
              <c:idx val="3"/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04427929424296E-2"/>
                      <c:h val="3.91401909359205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89E-4583-9E11-4993204F5234}"/>
                </c:ext>
              </c:extLst>
            </c:dLbl>
            <c:dLbl>
              <c:idx val="4"/>
              <c:layout>
                <c:manualLayout>
                  <c:x val="-2.4458420684835832E-2"/>
                  <c:y val="-2.854226148560698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9E-4583-9E11-4993204F5234}"/>
                </c:ext>
              </c:extLst>
            </c:dLbl>
            <c:dLbl>
              <c:idx val="5"/>
              <c:layout>
                <c:manualLayout>
                  <c:x val="-2.7925026056407867E-2"/>
                  <c:y val="2.041827472628128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74483433960723E-2"/>
                      <c:h val="4.31867260901947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89E-4583-9E11-4993204F5234}"/>
                </c:ext>
              </c:extLst>
            </c:dLbl>
            <c:dLbl>
              <c:idx val="6"/>
              <c:layout>
                <c:manualLayout>
                  <c:x val="-3.004891684136967E-2"/>
                  <c:y val="-2.818428184281850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9E-4583-9E11-4993204F5234}"/>
                </c:ext>
              </c:extLst>
            </c:dLbl>
            <c:dLbl>
              <c:idx val="7"/>
              <c:layout>
                <c:manualLayout>
                  <c:x val="-2.0614954577218729E-2"/>
                  <c:y val="-2.872628726287270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0251572327044E-2"/>
                      <c:h val="4.4444444444444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89E-4583-9E11-4993204F5234}"/>
                </c:ext>
              </c:extLst>
            </c:dLbl>
            <c:dLbl>
              <c:idx val="8"/>
              <c:layout>
                <c:manualLayout>
                  <c:x val="-3.7476170801351058E-2"/>
                  <c:y val="2.399134765247492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88145026931829E-2"/>
                      <c:h val="5.3303063975880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89E-4583-9E11-4993204F5234}"/>
                </c:ext>
              </c:extLst>
            </c:dLbl>
            <c:dLbl>
              <c:idx val="9"/>
              <c:layout>
                <c:manualLayout>
                  <c:x val="-2.306079664570241E-2"/>
                  <c:y val="-2.43356165845123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9E-4583-9E11-4993204F5234}"/>
                </c:ext>
              </c:extLst>
            </c:dLbl>
            <c:dLbl>
              <c:idx val="10"/>
              <c:layout>
                <c:manualLayout>
                  <c:x val="-3.0872270632245073E-2"/>
                  <c:y val="2.037741109371950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39412997903561E-2"/>
                      <c:h val="4.8780487804878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C89E-4583-9E11-4993204F5234}"/>
                </c:ext>
              </c:extLst>
            </c:dLbl>
            <c:dLbl>
              <c:idx val="11"/>
              <c:layout>
                <c:manualLayout>
                  <c:x val="-3.1020076914244656E-2"/>
                  <c:y val="1.989118962557586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030877345526048E-2"/>
                      <c:h val="4.31867260901947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89E-4583-9E11-4993204F5234}"/>
                </c:ext>
              </c:extLst>
            </c:dLbl>
            <c:dLbl>
              <c:idx val="12"/>
              <c:layout>
                <c:manualLayout>
                  <c:x val="-3.4940600978336828E-3"/>
                  <c:y val="-4.982523526022741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9E-4583-9E11-4993204F5234}"/>
                </c:ext>
              </c:extLst>
            </c:dLbl>
            <c:dLbl>
              <c:idx val="13"/>
              <c:layout>
                <c:manualLayout>
                  <c:x val="-3.1131936031809533E-2"/>
                  <c:y val="-2.984749819777846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627533193570932E-2"/>
                      <c:h val="2.92682926829268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89E-4583-9E11-4993204F5234}"/>
                </c:ext>
              </c:extLst>
            </c:dLbl>
            <c:dLbl>
              <c:idx val="14"/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9E-4583-9E11-4993204F5234}"/>
                </c:ext>
              </c:extLst>
            </c:dLbl>
            <c:dLbl>
              <c:idx val="15"/>
              <c:layout>
                <c:manualLayout>
                  <c:x val="-1.8867924528301886E-2"/>
                  <c:y val="3.093357232784926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9E-4583-9E11-4993204F5234}"/>
                </c:ext>
              </c:extLst>
            </c:dLbl>
            <c:dLbl>
              <c:idx val="16"/>
              <c:layout>
                <c:manualLayout>
                  <c:x val="-3.185616566821655E-2"/>
                  <c:y val="-2.51808394967321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059074301308708E-2"/>
                      <c:h val="4.1163458513057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C89E-4583-9E11-4993204F5234}"/>
                </c:ext>
              </c:extLst>
            </c:dLbl>
            <c:dLbl>
              <c:idx val="17"/>
              <c:layout>
                <c:manualLayout>
                  <c:x val="-4.2243310285562261E-2"/>
                  <c:y val="6.8188896721748929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9E-4583-9E11-4993204F5234}"/>
                </c:ext>
              </c:extLst>
            </c:dLbl>
            <c:dLbl>
              <c:idx val="18"/>
              <c:layout>
                <c:manualLayout>
                  <c:x val="-2.4552970578514632E-3"/>
                  <c:y val="-1.000513782514674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89E-4583-9E11-4993204F5234}"/>
                </c:ext>
              </c:extLst>
            </c:dLbl>
            <c:dLbl>
              <c:idx val="19"/>
              <c:layout>
                <c:manualLayout>
                  <c:x val="-4.8916841517438095E-2"/>
                  <c:y val="-3.4619586094060371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 sz="900"/>
                      <a:t>18,8</a:t>
                    </a:r>
                  </a:p>
                </c:rich>
              </c:tx>
              <c:numFmt formatCode="#,##0.0" sourceLinked="0"/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241788663237023E-2"/>
                      <c:h val="6.988175036542282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3-C89E-4583-9E11-4993204F5234}"/>
                </c:ext>
              </c:extLst>
            </c:dLbl>
            <c:dLbl>
              <c:idx val="20"/>
              <c:layout>
                <c:manualLayout>
                  <c:x val="-1.1018440260993429E-2"/>
                  <c:y val="5.6731148363655011E-4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74483433960723E-2"/>
                      <c:h val="5.5326331553017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C89E-4583-9E11-4993204F5234}"/>
                </c:ext>
              </c:extLst>
            </c:dLbl>
            <c:dLbl>
              <c:idx val="21"/>
              <c:layout>
                <c:manualLayout>
                  <c:x val="-1.9032649117824867E-2"/>
                  <c:y val="2.29813723967356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04427929424296E-2"/>
                      <c:h val="4.52099936673317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C89E-4583-9E11-4993204F5234}"/>
                </c:ext>
              </c:extLst>
            </c:dLbl>
            <c:dLbl>
              <c:idx val="22"/>
              <c:layout>
                <c:manualLayout>
                  <c:x val="-3.1097134870719776E-2"/>
                  <c:y val="-2.646310432569974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9E-4583-9E11-4993204F5234}"/>
                </c:ext>
              </c:extLst>
            </c:dLbl>
            <c:dLbl>
              <c:idx val="23"/>
              <c:layout>
                <c:manualLayout>
                  <c:x val="-1.016760259690774E-2"/>
                  <c:y val="-2.242083169042413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218029350104823E-2"/>
                      <c:h val="5.09485094850948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767-4D00-B2F5-9D24BAB8E511}"/>
                </c:ext>
              </c:extLst>
            </c:dLbl>
            <c:dLbl>
              <c:idx val="24"/>
              <c:layout>
                <c:manualLayout>
                  <c:x val="-3.2413346716956046E-2"/>
                  <c:y val="-2.826035512080813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289018796772284E-2"/>
                      <c:h val="2.90238530502351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27B-4E2B-B975-91B3D44E9AFF}"/>
                </c:ext>
              </c:extLst>
            </c:dLbl>
            <c:dLbl>
              <c:idx val="25"/>
              <c:layout>
                <c:manualLayout>
                  <c:x val="-8.9074430295593525E-3"/>
                  <c:y val="-2.1536878374784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60821840989618E-2"/>
                      <c:h val="3.78757501127336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5DD-4D03-9DB0-1A31EE325635}"/>
                </c:ext>
              </c:extLst>
            </c:dLbl>
            <c:dLbl>
              <c:idx val="26"/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cs-CZ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04427929424296E-2"/>
                      <c:h val="5.35389904455775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E8C-47AD-9718-483407FED10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G_8_1_1!$B$5:$B$31</c:f>
              <c:numCache>
                <c:formatCode>General_)</c:formatCod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numCache>
            </c:numRef>
          </c:cat>
          <c:val>
            <c:numRef>
              <c:f>G_8_1_1!$F$5:$F$31</c:f>
              <c:numCache>
                <c:formatCode>General_)</c:formatCode>
                <c:ptCount val="27"/>
                <c:pt idx="0">
                  <c:v>16.09</c:v>
                </c:pt>
                <c:pt idx="1">
                  <c:v>16.97</c:v>
                </c:pt>
                <c:pt idx="2">
                  <c:v>17.059999999999999</c:v>
                </c:pt>
                <c:pt idx="3">
                  <c:v>17.64</c:v>
                </c:pt>
                <c:pt idx="4" formatCode="0.0">
                  <c:v>17.8</c:v>
                </c:pt>
                <c:pt idx="5">
                  <c:v>17.649999999999999</c:v>
                </c:pt>
                <c:pt idx="6">
                  <c:v>18.39</c:v>
                </c:pt>
                <c:pt idx="7">
                  <c:v>18.41</c:v>
                </c:pt>
                <c:pt idx="8">
                  <c:v>17.670000000000002</c:v>
                </c:pt>
                <c:pt idx="9" formatCode="0.0">
                  <c:v>17.809999999999999</c:v>
                </c:pt>
                <c:pt idx="10">
                  <c:v>17.600000000000001</c:v>
                </c:pt>
                <c:pt idx="11">
                  <c:v>17.46</c:v>
                </c:pt>
                <c:pt idx="12">
                  <c:v>17.78</c:v>
                </c:pt>
                <c:pt idx="13" formatCode="0.0">
                  <c:v>19.96</c:v>
                </c:pt>
                <c:pt idx="14" formatCode="0.0">
                  <c:v>19.62</c:v>
                </c:pt>
                <c:pt idx="15">
                  <c:v>19.690000000000001</c:v>
                </c:pt>
                <c:pt idx="16">
                  <c:v>20.18</c:v>
                </c:pt>
                <c:pt idx="17" formatCode="0.0">
                  <c:v>19.82</c:v>
                </c:pt>
                <c:pt idx="18">
                  <c:v>19.37</c:v>
                </c:pt>
                <c:pt idx="19" formatCode="0.0">
                  <c:v>18.72</c:v>
                </c:pt>
                <c:pt idx="20" formatCode="0.0">
                  <c:v>18.579999999999998</c:v>
                </c:pt>
                <c:pt idx="21" formatCode="0.0">
                  <c:v>18.079999999999998</c:v>
                </c:pt>
                <c:pt idx="22" formatCode="0.0">
                  <c:v>18.239999999999998</c:v>
                </c:pt>
                <c:pt idx="23" formatCode="0.0">
                  <c:v>18.8</c:v>
                </c:pt>
                <c:pt idx="24" formatCode="0.0">
                  <c:v>21.51</c:v>
                </c:pt>
                <c:pt idx="25" formatCode="0.0">
                  <c:v>21.18</c:v>
                </c:pt>
                <c:pt idx="26" formatCode="0.0">
                  <c:v>19.940000000000001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89E-4583-9E11-4993204F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133951"/>
        <c:axId val="1"/>
      </c:lineChart>
      <c:catAx>
        <c:axId val="2086133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cs-CZ" sz="900" b="1"/>
                  <a:t>rok</a:t>
                </a:r>
              </a:p>
              <a:p>
                <a:pPr>
                  <a:defRPr sz="900"/>
                </a:pPr>
                <a:r>
                  <a:rPr lang="cs-CZ" sz="900" b="1" i="1"/>
                  <a:t>year</a:t>
                </a:r>
              </a:p>
            </c:rich>
          </c:tx>
          <c:layout>
            <c:manualLayout>
              <c:xMode val="edge"/>
              <c:yMode val="edge"/>
              <c:x val="0.53183831580800822"/>
              <c:y val="0.92962740482181994"/>
            </c:manualLayout>
          </c:layout>
          <c:overlay val="0"/>
        </c:title>
        <c:numFmt formatCode="General_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6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9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podíl (v %)</a:t>
                </a:r>
              </a:p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9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ratio (in %)</a:t>
                </a:r>
              </a:p>
            </c:rich>
          </c:tx>
          <c:layout>
            <c:manualLayout>
              <c:xMode val="edge"/>
              <c:yMode val="edge"/>
              <c:x val="6.930014251363234E-3"/>
              <c:y val="0.4429021257838953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2086133951"/>
        <c:crosses val="autoZero"/>
        <c:crossBetween val="between"/>
      </c:valAx>
      <c:spPr>
        <a:noFill/>
        <a:ln w="952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cs-CZ"/>
    </a:p>
  </c:txPr>
  <c:printSettings>
    <c:headerFooter>
      <c:oddHeader>&amp;R&amp;"Times New Roman,Obyčejné"Graf č. 9.1.1</c:oddHeader>
    </c:headerFooter>
    <c:pageMargins b="0.78740157480314965" l="0.70866141732283472" r="0.70866141732283472" t="0.78740157480314965" header="0.31496062992125984" footer="0.31496062992125984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výdajů rozhodujících dávek státní sociální podpory v letech 1994 až 2001 </a:t>
            </a:r>
          </a:p>
        </c:rich>
      </c:tx>
      <c:layout>
        <c:manualLayout>
          <c:xMode val="edge"/>
          <c:yMode val="edge"/>
          <c:x val="0.1874999863012948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5317725752498E-2"/>
          <c:y val="6.2330623306233061E-2"/>
          <c:w val="0.92140468227424754"/>
          <c:h val="0.86585365853658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GR_TAB_01!$A$20</c:f>
              <c:strCache>
                <c:ptCount val="1"/>
                <c:pt idx="0">
                  <c:v> Přídavek na dítě (vč. výchovného)</c:v>
                </c:pt>
              </c:strCache>
            </c:strRef>
          </c:tx>
          <c:spPr>
            <a:solidFill>
              <a:srgbClr val="8080FF"/>
            </a:solidFill>
            <a:ln w="381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GR_TAB_01!$B$19:$I$19</c:f>
              <c:strCache>
                <c:ptCount val="8"/>
                <c:pt idx="0">
                  <c:v>1994 </c:v>
                </c:pt>
                <c:pt idx="1">
                  <c:v>1995 </c:v>
                </c:pt>
                <c:pt idx="2">
                  <c:v>1996 </c:v>
                </c:pt>
                <c:pt idx="3">
                  <c:v>1997 </c:v>
                </c:pt>
                <c:pt idx="4">
                  <c:v>1998 </c:v>
                </c:pt>
                <c:pt idx="5">
                  <c:v>1999 </c:v>
                </c:pt>
                <c:pt idx="6">
                  <c:v>2000</c:v>
                </c:pt>
                <c:pt idx="7">
                  <c:v>2001</c:v>
                </c:pt>
              </c:strCache>
            </c:strRef>
          </c:cat>
          <c:val>
            <c:numRef>
              <c:f>GR_TAB_01!$B$20:$I$20</c:f>
              <c:numCache>
                <c:formatCode>#\ ##0_);\(#\ ##0\)</c:formatCode>
                <c:ptCount val="8"/>
                <c:pt idx="0">
                  <c:v>12699.981</c:v>
                </c:pt>
                <c:pt idx="1">
                  <c:v>12769.688</c:v>
                </c:pt>
                <c:pt idx="2">
                  <c:v>12193.744000000001</c:v>
                </c:pt>
                <c:pt idx="3" formatCode="#,##0">
                  <c:v>12495.066000000001</c:v>
                </c:pt>
                <c:pt idx="4" formatCode="#,##0">
                  <c:v>11493</c:v>
                </c:pt>
                <c:pt idx="5" formatCode="#,##0">
                  <c:v>12474</c:v>
                </c:pt>
                <c:pt idx="6" formatCode="#,##0">
                  <c:v>12748</c:v>
                </c:pt>
                <c:pt idx="7" formatCode="#,##0">
                  <c:v>12799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5-48E3-A1EC-5E132563D51A}"/>
            </c:ext>
          </c:extLst>
        </c:ser>
        <c:ser>
          <c:idx val="1"/>
          <c:order val="1"/>
          <c:tx>
            <c:strRef>
              <c:f>GR_TAB_01!$A$21</c:f>
              <c:strCache>
                <c:ptCount val="1"/>
                <c:pt idx="0">
                  <c:v> Rodičovský příspěvek</c:v>
                </c:pt>
              </c:strCache>
            </c:strRef>
          </c:tx>
          <c:spPr>
            <a:solidFill>
              <a:srgbClr val="802060"/>
            </a:solidFill>
            <a:ln w="38100">
              <a:solidFill>
                <a:srgbClr val="FF00FF"/>
              </a:solidFill>
              <a:prstDash val="solid"/>
            </a:ln>
          </c:spPr>
          <c:invertIfNegative val="0"/>
          <c:cat>
            <c:strRef>
              <c:f>GR_TAB_01!$B$19:$I$19</c:f>
              <c:strCache>
                <c:ptCount val="8"/>
                <c:pt idx="0">
                  <c:v>1994 </c:v>
                </c:pt>
                <c:pt idx="1">
                  <c:v>1995 </c:v>
                </c:pt>
                <c:pt idx="2">
                  <c:v>1996 </c:v>
                </c:pt>
                <c:pt idx="3">
                  <c:v>1997 </c:v>
                </c:pt>
                <c:pt idx="4">
                  <c:v>1998 </c:v>
                </c:pt>
                <c:pt idx="5">
                  <c:v>1999 </c:v>
                </c:pt>
                <c:pt idx="6">
                  <c:v>2000</c:v>
                </c:pt>
                <c:pt idx="7">
                  <c:v>2001</c:v>
                </c:pt>
              </c:strCache>
            </c:strRef>
          </c:cat>
          <c:val>
            <c:numRef>
              <c:f>GR_TAB_01!$B$21:$I$21</c:f>
              <c:numCache>
                <c:formatCode>#\ ##0_);\(#\ ##0\)</c:formatCode>
                <c:ptCount val="8"/>
                <c:pt idx="0">
                  <c:v>5170.973</c:v>
                </c:pt>
                <c:pt idx="1">
                  <c:v>5824.1080000000002</c:v>
                </c:pt>
                <c:pt idx="2">
                  <c:v>7357.25</c:v>
                </c:pt>
                <c:pt idx="3" formatCode="#,##0">
                  <c:v>7611.817</c:v>
                </c:pt>
                <c:pt idx="4" formatCode="#,##0">
                  <c:v>7780</c:v>
                </c:pt>
                <c:pt idx="5" formatCode="#,##0">
                  <c:v>7718</c:v>
                </c:pt>
                <c:pt idx="6" formatCode="#,##0">
                  <c:v>7691</c:v>
                </c:pt>
                <c:pt idx="7" formatCode="#,##0">
                  <c:v>7701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5-48E3-A1EC-5E132563D51A}"/>
            </c:ext>
          </c:extLst>
        </c:ser>
        <c:ser>
          <c:idx val="2"/>
          <c:order val="2"/>
          <c:tx>
            <c:strRef>
              <c:f>GR_TAB_01!$A$22</c:f>
              <c:strCache>
                <c:ptCount val="1"/>
                <c:pt idx="0">
                  <c:v> Sociální příplatek (vč. SVP dětem)</c:v>
                </c:pt>
              </c:strCache>
            </c:strRef>
          </c:tx>
          <c:spPr>
            <a:solidFill>
              <a:srgbClr val="FFFFC0"/>
            </a:solidFill>
            <a:ln w="381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GR_TAB_01!$B$19:$I$19</c:f>
              <c:strCache>
                <c:ptCount val="8"/>
                <c:pt idx="0">
                  <c:v>1994 </c:v>
                </c:pt>
                <c:pt idx="1">
                  <c:v>1995 </c:v>
                </c:pt>
                <c:pt idx="2">
                  <c:v>1996 </c:v>
                </c:pt>
                <c:pt idx="3">
                  <c:v>1997 </c:v>
                </c:pt>
                <c:pt idx="4">
                  <c:v>1998 </c:v>
                </c:pt>
                <c:pt idx="5">
                  <c:v>1999 </c:v>
                </c:pt>
                <c:pt idx="6">
                  <c:v>2000</c:v>
                </c:pt>
                <c:pt idx="7">
                  <c:v>2001</c:v>
                </c:pt>
              </c:strCache>
            </c:strRef>
          </c:cat>
          <c:val>
            <c:numRef>
              <c:f>GR_TAB_01!$B$22:$I$22</c:f>
              <c:numCache>
                <c:formatCode>#\ ##0_);\(#\ ##0\)</c:formatCode>
                <c:ptCount val="8"/>
                <c:pt idx="0">
                  <c:v>5013.6899999999996</c:v>
                </c:pt>
                <c:pt idx="1">
                  <c:v>6028.8419999999996</c:v>
                </c:pt>
                <c:pt idx="2">
                  <c:v>6243.5020000000004</c:v>
                </c:pt>
                <c:pt idx="3" formatCode="#,##0">
                  <c:v>6223.799</c:v>
                </c:pt>
                <c:pt idx="4" formatCode="#,##0">
                  <c:v>6273</c:v>
                </c:pt>
                <c:pt idx="5" formatCode="#,##0">
                  <c:v>6251</c:v>
                </c:pt>
                <c:pt idx="6" formatCode="#,##0">
                  <c:v>6199</c:v>
                </c:pt>
                <c:pt idx="7" formatCode="#,##0">
                  <c:v>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E5-48E3-A1EC-5E132563D51A}"/>
            </c:ext>
          </c:extLst>
        </c:ser>
        <c:ser>
          <c:idx val="3"/>
          <c:order val="3"/>
          <c:tx>
            <c:strRef>
              <c:f>GR_TAB_01!$A$23</c:f>
              <c:strCache>
                <c:ptCount val="1"/>
                <c:pt idx="0">
                  <c:v> Příspěvek na bydlení</c:v>
                </c:pt>
              </c:strCache>
            </c:strRef>
          </c:tx>
          <c:spPr>
            <a:solidFill>
              <a:srgbClr val="A0E0E0"/>
            </a:solidFill>
            <a:ln w="381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GR_TAB_01!$B$19:$I$19</c:f>
              <c:strCache>
                <c:ptCount val="8"/>
                <c:pt idx="0">
                  <c:v>1994 </c:v>
                </c:pt>
                <c:pt idx="1">
                  <c:v>1995 </c:v>
                </c:pt>
                <c:pt idx="2">
                  <c:v>1996 </c:v>
                </c:pt>
                <c:pt idx="3">
                  <c:v>1997 </c:v>
                </c:pt>
                <c:pt idx="4">
                  <c:v>1998 </c:v>
                </c:pt>
                <c:pt idx="5">
                  <c:v>1999 </c:v>
                </c:pt>
                <c:pt idx="6">
                  <c:v>2000</c:v>
                </c:pt>
                <c:pt idx="7">
                  <c:v>2001</c:v>
                </c:pt>
              </c:strCache>
            </c:strRef>
          </c:cat>
          <c:val>
            <c:numRef>
              <c:f>GR_TAB_01!$B$23:$I$23</c:f>
              <c:numCache>
                <c:formatCode>#\ ##0_);\(#\ ##0\)</c:formatCode>
                <c:ptCount val="8"/>
                <c:pt idx="2">
                  <c:v>677.04200000000003</c:v>
                </c:pt>
                <c:pt idx="3" formatCode="#,##0">
                  <c:v>812.58100000000002</c:v>
                </c:pt>
                <c:pt idx="4" formatCode="#,##0">
                  <c:v>1367</c:v>
                </c:pt>
                <c:pt idx="5" formatCode="#,##0">
                  <c:v>2084</c:v>
                </c:pt>
                <c:pt idx="6" formatCode="#,##0">
                  <c:v>2518</c:v>
                </c:pt>
                <c:pt idx="7" formatCode="#,##0">
                  <c:v>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E5-48E3-A1EC-5E132563D51A}"/>
            </c:ext>
          </c:extLst>
        </c:ser>
        <c:ser>
          <c:idx val="4"/>
          <c:order val="4"/>
          <c:tx>
            <c:strRef>
              <c:f>GR_TAB_01!$A$24</c:f>
              <c:strCache>
                <c:ptCount val="1"/>
                <c:pt idx="0">
                  <c:v> Příspěvek na dopravu</c:v>
                </c:pt>
              </c:strCache>
            </c:strRef>
          </c:tx>
          <c:spPr>
            <a:solidFill>
              <a:srgbClr val="600080"/>
            </a:solidFill>
            <a:ln w="38100">
              <a:solidFill>
                <a:srgbClr val="800080"/>
              </a:solidFill>
              <a:prstDash val="solid"/>
            </a:ln>
          </c:spPr>
          <c:invertIfNegative val="0"/>
          <c:cat>
            <c:strRef>
              <c:f>GR_TAB_01!$B$19:$I$19</c:f>
              <c:strCache>
                <c:ptCount val="8"/>
                <c:pt idx="0">
                  <c:v>1994 </c:v>
                </c:pt>
                <c:pt idx="1">
                  <c:v>1995 </c:v>
                </c:pt>
                <c:pt idx="2">
                  <c:v>1996 </c:v>
                </c:pt>
                <c:pt idx="3">
                  <c:v>1997 </c:v>
                </c:pt>
                <c:pt idx="4">
                  <c:v>1998 </c:v>
                </c:pt>
                <c:pt idx="5">
                  <c:v>1999 </c:v>
                </c:pt>
                <c:pt idx="6">
                  <c:v>2000</c:v>
                </c:pt>
                <c:pt idx="7">
                  <c:v>2001</c:v>
                </c:pt>
              </c:strCache>
            </c:strRef>
          </c:cat>
          <c:val>
            <c:numRef>
              <c:f>GR_TAB_01!$B$24:$I$24</c:f>
              <c:numCache>
                <c:formatCode>#\ ##0_);\(#\ ##0\)</c:formatCode>
                <c:ptCount val="8"/>
                <c:pt idx="2">
                  <c:v>838.84100000000001</c:v>
                </c:pt>
                <c:pt idx="3" formatCode="#,##0">
                  <c:v>937.74900000000002</c:v>
                </c:pt>
                <c:pt idx="4" formatCode="#,##0">
                  <c:v>947</c:v>
                </c:pt>
                <c:pt idx="5" formatCode="#,##0">
                  <c:v>994</c:v>
                </c:pt>
                <c:pt idx="6" formatCode="#,##0">
                  <c:v>1045</c:v>
                </c:pt>
                <c:pt idx="7" formatCode="#,##0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E5-48E3-A1EC-5E132563D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148751"/>
        <c:axId val="1"/>
      </c:barChart>
      <c:catAx>
        <c:axId val="20861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v mil. Kč</a:t>
                </a:r>
              </a:p>
            </c:rich>
          </c:tx>
          <c:layout>
            <c:manualLayout>
              <c:xMode val="edge"/>
              <c:yMode val="edge"/>
              <c:x val="0"/>
              <c:y val="0.45286195644463356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\(#\ 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086148751"/>
        <c:crosses val="autoZero"/>
        <c:crossBetween val="between"/>
        <c:majorUnit val="3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16492693110647E-2"/>
          <c:y val="7.2635135135135129E-2"/>
          <c:w val="0.55532359081419624"/>
          <c:h val="9.62837837837837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75" workbookViewId="0"/>
  </sheetViews>
  <pageMargins left="0.78740157499999996" right="0.78740157499999996" top="0.984251969" bottom="0.984251969" header="0.4921259845" footer="0.4921259845"/>
  <pageSetup paperSize="9" orientation="landscape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11</xdr:col>
      <xdr:colOff>238126</xdr:colOff>
      <xdr:row>31</xdr:row>
      <xdr:rowOff>28575</xdr:rowOff>
    </xdr:to>
    <xdr:graphicFrame macro="">
      <xdr:nvGraphicFramePr>
        <xdr:cNvPr id="5354" name="Graf 1">
          <a:extLst>
            <a:ext uri="{FF2B5EF4-FFF2-40B4-BE49-F238E27FC236}">
              <a16:creationId xmlns:a16="http://schemas.microsoft.com/office/drawing/2014/main" id="{42472A73-D023-4655-8AC0-32607060B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0.90083</cdr:x>
      <cdr:y>0.02385</cdr:y>
    </cdr:from>
    <cdr:to>
      <cdr:x>1</cdr:x>
      <cdr:y>0.16692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8763000" y="1524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6176B6E-52AB-46B0-8F3B-9D8DEB3CE6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043"/>
  <sheetViews>
    <sheetView showGridLines="0" topLeftCell="E1" zoomScaleNormal="100" zoomScaleSheetLayoutView="100" workbookViewId="0">
      <selection activeCell="U21" sqref="U21"/>
    </sheetView>
  </sheetViews>
  <sheetFormatPr defaultColWidth="9.796875" defaultRowHeight="15.75" x14ac:dyDescent="0.25"/>
  <cols>
    <col min="1" max="1" width="1.5" style="61" customWidth="1"/>
    <col min="2" max="2" width="24" style="60" customWidth="1"/>
    <col min="3" max="19" width="5.59765625" style="62" customWidth="1"/>
    <col min="20" max="20" width="5.59765625" style="63" customWidth="1"/>
    <col min="21" max="21" width="26.8984375" style="61" customWidth="1"/>
    <col min="22" max="16384" width="9.796875" style="61"/>
  </cols>
  <sheetData>
    <row r="1" spans="2:21" ht="15" customHeight="1" x14ac:dyDescent="0.25">
      <c r="B1" s="80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U1" s="121" t="s">
        <v>73</v>
      </c>
    </row>
    <row r="2" spans="2:21" ht="15" customHeight="1" x14ac:dyDescent="0.25">
      <c r="B2" s="123" t="s">
        <v>105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U2" s="122" t="s">
        <v>74</v>
      </c>
    </row>
    <row r="3" spans="2:21" ht="15" customHeight="1" x14ac:dyDescent="0.25">
      <c r="B3" s="124" t="s">
        <v>104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2:21" ht="15" customHeight="1" x14ac:dyDescent="0.3">
      <c r="B4" s="69"/>
    </row>
    <row r="5" spans="2:21" ht="15" customHeight="1" x14ac:dyDescent="0.25">
      <c r="B5" s="156" t="s">
        <v>82</v>
      </c>
      <c r="C5" s="158" t="s">
        <v>79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7" t="s">
        <v>83</v>
      </c>
    </row>
    <row r="6" spans="2:21" ht="15" customHeight="1" x14ac:dyDescent="0.25">
      <c r="B6" s="156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7"/>
    </row>
    <row r="7" spans="2:21" ht="18.75" customHeight="1" x14ac:dyDescent="0.25">
      <c r="B7" s="156"/>
      <c r="C7" s="120">
        <v>2005</v>
      </c>
      <c r="D7" s="120">
        <v>2006</v>
      </c>
      <c r="E7" s="120">
        <v>2007</v>
      </c>
      <c r="F7" s="120">
        <v>2008</v>
      </c>
      <c r="G7" s="120">
        <v>2009</v>
      </c>
      <c r="H7" s="120">
        <v>2010</v>
      </c>
      <c r="I7" s="119">
        <v>2011</v>
      </c>
      <c r="J7" s="119">
        <v>2012</v>
      </c>
      <c r="K7" s="119">
        <v>2013</v>
      </c>
      <c r="L7" s="119">
        <v>2014</v>
      </c>
      <c r="M7" s="119">
        <v>2015</v>
      </c>
      <c r="N7" s="119">
        <v>2016</v>
      </c>
      <c r="O7" s="119">
        <v>2017</v>
      </c>
      <c r="P7" s="119">
        <v>2018</v>
      </c>
      <c r="Q7" s="119">
        <v>2019</v>
      </c>
      <c r="R7" s="119">
        <v>2020</v>
      </c>
      <c r="S7" s="119">
        <v>2021</v>
      </c>
      <c r="T7" s="119">
        <v>2022</v>
      </c>
      <c r="U7" s="157"/>
    </row>
    <row r="8" spans="2:21" ht="18.75" customHeight="1" x14ac:dyDescent="0.25">
      <c r="B8" s="131" t="s">
        <v>84</v>
      </c>
      <c r="C8" s="134">
        <v>566415</v>
      </c>
      <c r="D8" s="134">
        <v>596125</v>
      </c>
      <c r="E8" s="134">
        <v>652411</v>
      </c>
      <c r="F8" s="134">
        <v>695693</v>
      </c>
      <c r="G8" s="134">
        <v>763571</v>
      </c>
      <c r="H8" s="134">
        <v>766423</v>
      </c>
      <c r="I8" s="134">
        <v>782130</v>
      </c>
      <c r="J8" s="134">
        <v>806819</v>
      </c>
      <c r="K8" s="134">
        <v>801909</v>
      </c>
      <c r="L8" s="134">
        <v>823310</v>
      </c>
      <c r="M8" s="134">
        <v>845759</v>
      </c>
      <c r="N8" s="134">
        <v>872730</v>
      </c>
      <c r="O8" s="134">
        <v>909274</v>
      </c>
      <c r="P8" s="149">
        <v>969069.79035000014</v>
      </c>
      <c r="Q8" s="149">
        <v>1056856.9545199999</v>
      </c>
      <c r="R8" s="149">
        <v>1218928.8612566004</v>
      </c>
      <c r="S8" s="149">
        <v>1296754.78928186</v>
      </c>
      <c r="T8" s="149">
        <v>1365319.985661</v>
      </c>
      <c r="U8" s="132" t="s">
        <v>85</v>
      </c>
    </row>
    <row r="9" spans="2:21" ht="18.75" customHeight="1" x14ac:dyDescent="0.25">
      <c r="B9" s="133" t="s">
        <v>86</v>
      </c>
      <c r="C9" s="135"/>
      <c r="D9" s="135"/>
      <c r="E9" s="135"/>
      <c r="F9" s="135"/>
      <c r="G9" s="135"/>
      <c r="H9" s="135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132" t="s">
        <v>95</v>
      </c>
    </row>
    <row r="10" spans="2:21" ht="18.75" customHeight="1" x14ac:dyDescent="0.25">
      <c r="B10" s="136" t="s">
        <v>87</v>
      </c>
      <c r="C10" s="128">
        <v>195067</v>
      </c>
      <c r="D10" s="128">
        <v>199876</v>
      </c>
      <c r="E10" s="128">
        <v>215487</v>
      </c>
      <c r="F10" s="128">
        <v>222767</v>
      </c>
      <c r="G10" s="128">
        <v>239254</v>
      </c>
      <c r="H10" s="128">
        <v>239185</v>
      </c>
      <c r="I10" s="128">
        <v>241461</v>
      </c>
      <c r="J10" s="128">
        <v>245410</v>
      </c>
      <c r="K10" s="128">
        <v>244390</v>
      </c>
      <c r="L10" s="128">
        <v>258317</v>
      </c>
      <c r="M10" s="128">
        <v>268119</v>
      </c>
      <c r="N10" s="128">
        <v>283086</v>
      </c>
      <c r="O10" s="128">
        <v>297457</v>
      </c>
      <c r="P10" s="128">
        <v>323377.51891665661</v>
      </c>
      <c r="Q10" s="150">
        <v>356559.30197361502</v>
      </c>
      <c r="R10" s="128">
        <v>419639.43822760344</v>
      </c>
      <c r="S10" s="150">
        <v>459423.08415319899</v>
      </c>
      <c r="T10" s="150">
        <v>473952.94920133398</v>
      </c>
      <c r="U10" s="126" t="s">
        <v>96</v>
      </c>
    </row>
    <row r="11" spans="2:21" ht="18.75" customHeight="1" x14ac:dyDescent="0.25">
      <c r="B11" s="130" t="s">
        <v>88</v>
      </c>
      <c r="C11" s="128">
        <v>43056</v>
      </c>
      <c r="D11" s="128">
        <v>49829</v>
      </c>
      <c r="E11" s="128">
        <v>52512</v>
      </c>
      <c r="F11" s="128">
        <v>54823</v>
      </c>
      <c r="G11" s="128">
        <v>57176</v>
      </c>
      <c r="H11" s="128">
        <v>57710</v>
      </c>
      <c r="I11" s="128">
        <v>57509</v>
      </c>
      <c r="J11" s="128">
        <v>55624</v>
      </c>
      <c r="K11" s="128">
        <v>54848</v>
      </c>
      <c r="L11" s="128">
        <v>54331</v>
      </c>
      <c r="M11" s="128">
        <v>55834</v>
      </c>
      <c r="N11" s="128">
        <v>56289</v>
      </c>
      <c r="O11" s="128">
        <v>57961</v>
      </c>
      <c r="P11" s="128">
        <v>60401.994851799733</v>
      </c>
      <c r="Q11" s="150">
        <v>65291.906625658899</v>
      </c>
      <c r="R11" s="128">
        <v>72020.270672037281</v>
      </c>
      <c r="S11" s="150">
        <v>73457.823847329957</v>
      </c>
      <c r="T11" s="150">
        <v>80784.126770425501</v>
      </c>
      <c r="U11" s="127" t="s">
        <v>97</v>
      </c>
    </row>
    <row r="12" spans="2:21" ht="18.75" customHeight="1" x14ac:dyDescent="0.25">
      <c r="B12" s="130" t="s">
        <v>89</v>
      </c>
      <c r="C12" s="128">
        <v>212206</v>
      </c>
      <c r="D12" s="128">
        <v>227174</v>
      </c>
      <c r="E12" s="128">
        <v>254174</v>
      </c>
      <c r="F12" s="128">
        <v>281441</v>
      </c>
      <c r="G12" s="128">
        <v>310322</v>
      </c>
      <c r="H12" s="128">
        <v>321475</v>
      </c>
      <c r="I12" s="128">
        <v>340972</v>
      </c>
      <c r="J12" s="128">
        <v>358033</v>
      </c>
      <c r="K12" s="128">
        <v>352051</v>
      </c>
      <c r="L12" s="128">
        <v>360486</v>
      </c>
      <c r="M12" s="128">
        <v>371288</v>
      </c>
      <c r="N12" s="128">
        <v>381663</v>
      </c>
      <c r="O12" s="128">
        <v>399707</v>
      </c>
      <c r="P12" s="128">
        <v>422176.83817325794</v>
      </c>
      <c r="Q12" s="150">
        <v>468187.70329769503</v>
      </c>
      <c r="R12" s="128">
        <v>518487.58769843524</v>
      </c>
      <c r="S12" s="150">
        <v>533912.26476894948</v>
      </c>
      <c r="T12" s="150">
        <v>596216.37549364101</v>
      </c>
      <c r="U12" s="127" t="s">
        <v>98</v>
      </c>
    </row>
    <row r="13" spans="2:21" ht="18.75" customHeight="1" x14ac:dyDescent="0.25">
      <c r="B13" s="130" t="s">
        <v>90</v>
      </c>
      <c r="C13" s="128">
        <v>23670</v>
      </c>
      <c r="D13" s="128">
        <v>24864</v>
      </c>
      <c r="E13" s="128">
        <v>26741</v>
      </c>
      <c r="F13" s="128">
        <v>27182</v>
      </c>
      <c r="G13" s="128">
        <v>28297</v>
      </c>
      <c r="H13" s="128">
        <v>27824</v>
      </c>
      <c r="I13" s="128">
        <v>28575</v>
      </c>
      <c r="J13" s="128">
        <v>28696</v>
      </c>
      <c r="K13" s="128">
        <v>28719</v>
      </c>
      <c r="L13" s="128">
        <v>28523</v>
      </c>
      <c r="M13" s="128">
        <v>29003</v>
      </c>
      <c r="N13" s="128">
        <v>28687</v>
      </c>
      <c r="O13" s="128">
        <v>29418</v>
      </c>
      <c r="P13" s="128">
        <v>30231.319081543665</v>
      </c>
      <c r="Q13" s="150">
        <v>31259.572920725899</v>
      </c>
      <c r="R13" s="128">
        <v>33794.676231959304</v>
      </c>
      <c r="S13" s="150">
        <v>36545.636170079473</v>
      </c>
      <c r="T13" s="150">
        <v>39843.25329103</v>
      </c>
      <c r="U13" s="127" t="s">
        <v>99</v>
      </c>
    </row>
    <row r="14" spans="2:21" ht="18.75" customHeight="1" x14ac:dyDescent="0.25">
      <c r="B14" s="130" t="s">
        <v>91</v>
      </c>
      <c r="C14" s="128">
        <v>54966</v>
      </c>
      <c r="D14" s="128">
        <v>57173</v>
      </c>
      <c r="E14" s="128">
        <v>71879</v>
      </c>
      <c r="F14" s="128">
        <v>77176</v>
      </c>
      <c r="G14" s="128">
        <v>77524</v>
      </c>
      <c r="H14" s="128">
        <v>76342</v>
      </c>
      <c r="I14" s="128">
        <v>70499</v>
      </c>
      <c r="J14" s="128">
        <v>72463</v>
      </c>
      <c r="K14" s="128">
        <v>72156</v>
      </c>
      <c r="L14" s="128">
        <v>71132</v>
      </c>
      <c r="M14" s="128">
        <v>73708</v>
      </c>
      <c r="N14" s="128">
        <v>76157</v>
      </c>
      <c r="O14" s="128">
        <v>80125</v>
      </c>
      <c r="P14" s="128">
        <v>89503.857000000004</v>
      </c>
      <c r="Q14" s="150">
        <v>94609.051000000007</v>
      </c>
      <c r="R14" s="128">
        <v>106527.27900000001</v>
      </c>
      <c r="S14" s="150">
        <v>108138.86100084</v>
      </c>
      <c r="T14" s="150">
        <v>115692.98171599999</v>
      </c>
      <c r="U14" s="127" t="s">
        <v>100</v>
      </c>
    </row>
    <row r="15" spans="2:21" ht="18.75" customHeight="1" x14ac:dyDescent="0.25">
      <c r="B15" s="130" t="s">
        <v>92</v>
      </c>
      <c r="C15" s="128">
        <v>19767</v>
      </c>
      <c r="D15" s="128">
        <v>18618</v>
      </c>
      <c r="E15" s="128">
        <v>22060</v>
      </c>
      <c r="F15" s="128">
        <v>23666</v>
      </c>
      <c r="G15" s="128">
        <v>39283</v>
      </c>
      <c r="H15" s="128">
        <v>31020</v>
      </c>
      <c r="I15" s="128">
        <v>27291</v>
      </c>
      <c r="J15" s="128">
        <v>25987</v>
      </c>
      <c r="K15" s="128">
        <v>26774</v>
      </c>
      <c r="L15" s="128">
        <v>24807</v>
      </c>
      <c r="M15" s="128">
        <v>22714</v>
      </c>
      <c r="N15" s="128">
        <v>22661</v>
      </c>
      <c r="O15" s="128">
        <v>23135</v>
      </c>
      <c r="P15" s="128">
        <v>23889.502326742124</v>
      </c>
      <c r="Q15" s="150">
        <v>22734.0287023046</v>
      </c>
      <c r="R15" s="128">
        <v>50032.159426564845</v>
      </c>
      <c r="S15" s="150">
        <v>66136.680229335063</v>
      </c>
      <c r="T15" s="150">
        <v>27297.512507568499</v>
      </c>
      <c r="U15" s="127" t="s">
        <v>101</v>
      </c>
    </row>
    <row r="16" spans="2:21" ht="18.75" customHeight="1" x14ac:dyDescent="0.25">
      <c r="B16" s="130" t="s">
        <v>93</v>
      </c>
      <c r="C16" s="128">
        <v>2547</v>
      </c>
      <c r="D16" s="128">
        <v>2389</v>
      </c>
      <c r="E16" s="128">
        <v>2205</v>
      </c>
      <c r="F16" s="128">
        <v>2194</v>
      </c>
      <c r="G16" s="128">
        <v>2896</v>
      </c>
      <c r="H16" s="128">
        <v>4307</v>
      </c>
      <c r="I16" s="128">
        <v>5589</v>
      </c>
      <c r="J16" s="128">
        <v>7501</v>
      </c>
      <c r="K16" s="128">
        <v>10310</v>
      </c>
      <c r="L16" s="128">
        <v>12203</v>
      </c>
      <c r="M16" s="128">
        <v>12409</v>
      </c>
      <c r="N16" s="128">
        <v>12259</v>
      </c>
      <c r="O16" s="128">
        <v>11131</v>
      </c>
      <c r="P16" s="128">
        <v>9675.384</v>
      </c>
      <c r="Q16" s="150">
        <v>8746.6360000000004</v>
      </c>
      <c r="R16" s="128">
        <v>8660.3140000000003</v>
      </c>
      <c r="S16" s="150">
        <v>8407.1689725899996</v>
      </c>
      <c r="T16" s="150">
        <v>10448.253000000001</v>
      </c>
      <c r="U16" s="127" t="s">
        <v>102</v>
      </c>
    </row>
    <row r="17" spans="2:21" ht="18.75" customHeight="1" x14ac:dyDescent="0.25">
      <c r="B17" s="129" t="s">
        <v>94</v>
      </c>
      <c r="C17" s="125">
        <v>15136</v>
      </c>
      <c r="D17" s="125">
        <v>16202</v>
      </c>
      <c r="E17" s="125">
        <v>7353</v>
      </c>
      <c r="F17" s="125">
        <v>6444</v>
      </c>
      <c r="G17" s="125">
        <v>8819</v>
      </c>
      <c r="H17" s="125">
        <v>8560</v>
      </c>
      <c r="I17" s="125">
        <v>10234</v>
      </c>
      <c r="J17" s="125">
        <v>13106</v>
      </c>
      <c r="K17" s="125">
        <v>12661</v>
      </c>
      <c r="L17" s="125">
        <v>13512</v>
      </c>
      <c r="M17" s="125">
        <v>12684</v>
      </c>
      <c r="N17" s="125">
        <v>11928</v>
      </c>
      <c r="O17" s="125">
        <v>10338</v>
      </c>
      <c r="P17" s="125">
        <v>9813.3760000000002</v>
      </c>
      <c r="Q17" s="151">
        <v>9468.7540000000008</v>
      </c>
      <c r="R17" s="125">
        <v>9767.1360000000004</v>
      </c>
      <c r="S17" s="151">
        <v>10733.274489537129</v>
      </c>
      <c r="T17" s="151">
        <v>21084.533681000001</v>
      </c>
      <c r="U17" s="103" t="s">
        <v>103</v>
      </c>
    </row>
    <row r="18" spans="2:21" s="106" customFormat="1" ht="15" customHeight="1" x14ac:dyDescent="0.2">
      <c r="B18" s="105" t="s">
        <v>21</v>
      </c>
      <c r="T18" s="107"/>
    </row>
    <row r="19" spans="2:21" s="106" customFormat="1" ht="15" customHeight="1" x14ac:dyDescent="0.2">
      <c r="B19" s="108" t="s">
        <v>36</v>
      </c>
      <c r="T19" s="107"/>
    </row>
    <row r="20" spans="2:21" s="106" customFormat="1" ht="15" customHeight="1" x14ac:dyDescent="0.2">
      <c r="B20" s="105"/>
      <c r="T20" s="107"/>
    </row>
    <row r="21" spans="2:21" s="106" customFormat="1" ht="15" customHeight="1" x14ac:dyDescent="0.2">
      <c r="B21" s="105" t="s">
        <v>80</v>
      </c>
      <c r="T21" s="107"/>
    </row>
    <row r="22" spans="2:21" s="110" customFormat="1" ht="15" customHeight="1" x14ac:dyDescent="0.2">
      <c r="B22" s="109" t="s">
        <v>81</v>
      </c>
      <c r="T22" s="111"/>
    </row>
    <row r="23" spans="2:21" s="110" customFormat="1" ht="15" customHeight="1" x14ac:dyDescent="0.2">
      <c r="B23" s="109"/>
      <c r="T23" s="111"/>
    </row>
    <row r="24" spans="2:21" s="106" customFormat="1" ht="15" customHeight="1" x14ac:dyDescent="0.2">
      <c r="B24" s="105" t="s">
        <v>29</v>
      </c>
      <c r="T24" s="107"/>
    </row>
    <row r="25" spans="2:21" s="106" customFormat="1" ht="15" customHeight="1" x14ac:dyDescent="0.2">
      <c r="B25" s="109" t="s">
        <v>37</v>
      </c>
      <c r="T25" s="107"/>
    </row>
    <row r="26" spans="2:21" ht="15" customHeight="1" x14ac:dyDescent="0.25">
      <c r="B26" s="68"/>
    </row>
    <row r="27" spans="2:21" ht="15" customHeight="1" x14ac:dyDescent="0.25">
      <c r="B27" s="66"/>
    </row>
    <row r="28" spans="2:21" ht="15" customHeight="1" x14ac:dyDescent="0.25">
      <c r="B28" s="67"/>
    </row>
    <row r="29" spans="2:21" ht="15" customHeight="1" x14ac:dyDescent="0.25"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</row>
    <row r="30" spans="2:21" ht="15" customHeight="1" x14ac:dyDescent="0.2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2:21" ht="15" customHeight="1" x14ac:dyDescent="0.25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</row>
    <row r="32" spans="2:21" ht="15" customHeight="1" x14ac:dyDescent="0.2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2:19" ht="15" customHeight="1" x14ac:dyDescent="0.25"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2:19" ht="15" customHeight="1" x14ac:dyDescent="0.2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2:19" ht="15" customHeight="1" x14ac:dyDescent="0.25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</row>
    <row r="36" spans="2:19" ht="15" customHeight="1" x14ac:dyDescent="0.2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pans="2:19" ht="15" customHeight="1" x14ac:dyDescent="0.25"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2:19" ht="15" customHeight="1" x14ac:dyDescent="0.25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2:19" ht="15" customHeight="1" x14ac:dyDescent="0.25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</row>
    <row r="40" spans="2:19" ht="15" customHeight="1" x14ac:dyDescent="0.2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</row>
    <row r="41" spans="2:19" ht="15" customHeight="1" x14ac:dyDescent="0.25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</row>
    <row r="42" spans="2:19" ht="15" customHeight="1" x14ac:dyDescent="0.25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</row>
    <row r="43" spans="2:19" ht="15" customHeight="1" x14ac:dyDescent="0.25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</row>
    <row r="44" spans="2:19" ht="15" customHeight="1" x14ac:dyDescent="0.25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spans="2:19" ht="15" customHeight="1" x14ac:dyDescent="0.25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</row>
    <row r="46" spans="2:19" ht="15" customHeight="1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</row>
    <row r="47" spans="2:19" ht="15" customHeight="1" x14ac:dyDescent="0.2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</row>
    <row r="48" spans="2:19" ht="15" customHeight="1" x14ac:dyDescent="0.2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</row>
    <row r="49" spans="2:19" ht="15" customHeight="1" x14ac:dyDescent="0.25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</row>
    <row r="50" spans="2:19" ht="15" customHeight="1" x14ac:dyDescent="0.25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</row>
    <row r="51" spans="2:19" ht="15" customHeight="1" x14ac:dyDescent="0.25"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</row>
    <row r="52" spans="2:19" ht="15" customHeight="1" x14ac:dyDescent="0.25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</row>
    <row r="53" spans="2:19" ht="15" customHeight="1" x14ac:dyDescent="0.25"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</row>
    <row r="54" spans="2:19" ht="15" customHeight="1" x14ac:dyDescent="0.25"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</row>
    <row r="55" spans="2:19" ht="15" customHeight="1" x14ac:dyDescent="0.25"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</row>
    <row r="56" spans="2:19" ht="15" customHeight="1" x14ac:dyDescent="0.25"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</row>
    <row r="57" spans="2:19" ht="15" customHeight="1" x14ac:dyDescent="0.25"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</row>
    <row r="58" spans="2:19" ht="15" customHeight="1" x14ac:dyDescent="0.25"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</row>
    <row r="59" spans="2:19" ht="15" customHeight="1" x14ac:dyDescent="0.25"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</row>
    <row r="60" spans="2:19" ht="15" customHeight="1" x14ac:dyDescent="0.25"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</row>
    <row r="61" spans="2:19" ht="15" customHeight="1" x14ac:dyDescent="0.25"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</row>
    <row r="62" spans="2:19" ht="15" customHeight="1" x14ac:dyDescent="0.25"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</row>
    <row r="63" spans="2:19" ht="15" customHeight="1" x14ac:dyDescent="0.25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</row>
    <row r="64" spans="2:19" ht="15" customHeight="1" x14ac:dyDescent="0.25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</row>
    <row r="65" spans="2:19" ht="15" customHeight="1" x14ac:dyDescent="0.25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</row>
    <row r="66" spans="2:19" ht="15" customHeight="1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</row>
    <row r="67" spans="2:19" ht="15" customHeight="1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</row>
    <row r="68" spans="2:19" ht="15" customHeight="1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</row>
    <row r="69" spans="2:19" ht="15" customHeight="1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</row>
    <row r="70" spans="2:19" ht="15" customHeight="1" x14ac:dyDescent="0.2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</row>
    <row r="71" spans="2:19" ht="15" customHeight="1" x14ac:dyDescent="0.25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</row>
    <row r="72" spans="2:19" x14ac:dyDescent="0.25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</row>
    <row r="73" spans="2:19" x14ac:dyDescent="0.25"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</row>
    <row r="74" spans="2:19" x14ac:dyDescent="0.25"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</row>
    <row r="75" spans="2:19" x14ac:dyDescent="0.25"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</row>
    <row r="76" spans="2:19" x14ac:dyDescent="0.25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</row>
    <row r="77" spans="2:19" x14ac:dyDescent="0.25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</row>
    <row r="78" spans="2:19" x14ac:dyDescent="0.25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</row>
    <row r="79" spans="2:19" x14ac:dyDescent="0.25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</row>
    <row r="80" spans="2:19" x14ac:dyDescent="0.25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</row>
    <row r="81" spans="2:19" x14ac:dyDescent="0.25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</row>
    <row r="82" spans="2:19" x14ac:dyDescent="0.25"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</row>
    <row r="83" spans="2:19" x14ac:dyDescent="0.25"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</row>
    <row r="84" spans="2:19" x14ac:dyDescent="0.25"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</row>
    <row r="85" spans="2:19" x14ac:dyDescent="0.25"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</row>
    <row r="86" spans="2:19" x14ac:dyDescent="0.25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</row>
    <row r="87" spans="2:19" x14ac:dyDescent="0.25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</row>
    <row r="88" spans="2:19" x14ac:dyDescent="0.25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</row>
    <row r="89" spans="2:19" x14ac:dyDescent="0.25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</row>
    <row r="90" spans="2:19" x14ac:dyDescent="0.25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</row>
    <row r="91" spans="2:19" x14ac:dyDescent="0.25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</row>
    <row r="92" spans="2:19" x14ac:dyDescent="0.25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</row>
    <row r="93" spans="2:19" x14ac:dyDescent="0.25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</row>
    <row r="94" spans="2:19" x14ac:dyDescent="0.25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</row>
    <row r="95" spans="2:19" x14ac:dyDescent="0.25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</row>
    <row r="96" spans="2:19" x14ac:dyDescent="0.25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</row>
    <row r="97" spans="2:19" x14ac:dyDescent="0.25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</row>
    <row r="98" spans="2:19" x14ac:dyDescent="0.25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</row>
    <row r="99" spans="2:19" x14ac:dyDescent="0.25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</row>
    <row r="100" spans="2:19" x14ac:dyDescent="0.25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</row>
    <row r="101" spans="2:19" x14ac:dyDescent="0.25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</row>
    <row r="102" spans="2:19" x14ac:dyDescent="0.25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</row>
    <row r="103" spans="2:19" x14ac:dyDescent="0.25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</row>
    <row r="104" spans="2:19" x14ac:dyDescent="0.25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</row>
    <row r="105" spans="2:19" x14ac:dyDescent="0.25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</row>
    <row r="106" spans="2:19" x14ac:dyDescent="0.25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</row>
    <row r="107" spans="2:19" x14ac:dyDescent="0.25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</row>
    <row r="108" spans="2:19" x14ac:dyDescent="0.25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</row>
    <row r="109" spans="2:19" x14ac:dyDescent="0.25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</row>
    <row r="110" spans="2:19" x14ac:dyDescent="0.25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</row>
    <row r="111" spans="2:19" x14ac:dyDescent="0.25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</row>
    <row r="112" spans="2:19" x14ac:dyDescent="0.25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</row>
    <row r="113" spans="2:19" x14ac:dyDescent="0.25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</row>
    <row r="114" spans="2:19" x14ac:dyDescent="0.25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</row>
    <row r="115" spans="2:19" x14ac:dyDescent="0.25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</row>
    <row r="116" spans="2:19" x14ac:dyDescent="0.25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</row>
    <row r="117" spans="2:19" x14ac:dyDescent="0.25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</row>
    <row r="118" spans="2:19" x14ac:dyDescent="0.25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</row>
    <row r="119" spans="2:19" x14ac:dyDescent="0.25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</row>
    <row r="120" spans="2:19" x14ac:dyDescent="0.25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</row>
    <row r="121" spans="2:19" x14ac:dyDescent="0.25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</row>
    <row r="122" spans="2:19" x14ac:dyDescent="0.25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</row>
    <row r="123" spans="2:19" x14ac:dyDescent="0.25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</row>
    <row r="124" spans="2:19" x14ac:dyDescent="0.25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</row>
    <row r="125" spans="2:19" x14ac:dyDescent="0.25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</row>
    <row r="126" spans="2:19" x14ac:dyDescent="0.25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</row>
    <row r="127" spans="2:19" x14ac:dyDescent="0.25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</row>
    <row r="128" spans="2:19" x14ac:dyDescent="0.25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</row>
    <row r="129" spans="2:19" x14ac:dyDescent="0.25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</row>
    <row r="130" spans="2:19" x14ac:dyDescent="0.25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</row>
    <row r="131" spans="2:19" x14ac:dyDescent="0.25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</row>
    <row r="132" spans="2:19" x14ac:dyDescent="0.25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</row>
    <row r="133" spans="2:19" x14ac:dyDescent="0.25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</row>
    <row r="134" spans="2:19" x14ac:dyDescent="0.25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</row>
    <row r="135" spans="2:19" x14ac:dyDescent="0.25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</row>
    <row r="136" spans="2:19" x14ac:dyDescent="0.25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</row>
    <row r="137" spans="2:19" x14ac:dyDescent="0.25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</row>
    <row r="138" spans="2:19" x14ac:dyDescent="0.25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</row>
    <row r="139" spans="2:19" x14ac:dyDescent="0.25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</row>
    <row r="140" spans="2:19" x14ac:dyDescent="0.25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</row>
    <row r="141" spans="2:19" x14ac:dyDescent="0.25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</row>
    <row r="142" spans="2:19" x14ac:dyDescent="0.25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</row>
    <row r="143" spans="2:19" x14ac:dyDescent="0.25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</row>
    <row r="144" spans="2:19" x14ac:dyDescent="0.25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</row>
    <row r="145" spans="2:19" x14ac:dyDescent="0.25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</row>
    <row r="146" spans="2:19" x14ac:dyDescent="0.25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</row>
    <row r="147" spans="2:19" x14ac:dyDescent="0.25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</row>
    <row r="148" spans="2:19" x14ac:dyDescent="0.25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</row>
    <row r="149" spans="2:19" x14ac:dyDescent="0.25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</row>
    <row r="150" spans="2:19" x14ac:dyDescent="0.25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</row>
    <row r="151" spans="2:19" x14ac:dyDescent="0.25"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</row>
    <row r="152" spans="2:19" x14ac:dyDescent="0.25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</row>
    <row r="153" spans="2:19" x14ac:dyDescent="0.25"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</row>
    <row r="154" spans="2:19" x14ac:dyDescent="0.25"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</row>
    <row r="155" spans="2:19" x14ac:dyDescent="0.25"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</row>
    <row r="156" spans="2:19" x14ac:dyDescent="0.25"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</row>
    <row r="157" spans="2:19" x14ac:dyDescent="0.25"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</row>
    <row r="158" spans="2:19" x14ac:dyDescent="0.25"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</row>
    <row r="159" spans="2:19" x14ac:dyDescent="0.25"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</row>
    <row r="160" spans="2:19" x14ac:dyDescent="0.25"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</row>
    <row r="161" spans="2:19" x14ac:dyDescent="0.25"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</row>
    <row r="162" spans="2:19" x14ac:dyDescent="0.25"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</row>
    <row r="163" spans="2:19" x14ac:dyDescent="0.25"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</row>
    <row r="164" spans="2:19" x14ac:dyDescent="0.25"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</row>
    <row r="165" spans="2:19" x14ac:dyDescent="0.25"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</row>
    <row r="166" spans="2:19" x14ac:dyDescent="0.25"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</row>
    <row r="167" spans="2:19" x14ac:dyDescent="0.25"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</row>
    <row r="168" spans="2:19" x14ac:dyDescent="0.25"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</row>
    <row r="169" spans="2:19" x14ac:dyDescent="0.25"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</row>
    <row r="170" spans="2:19" x14ac:dyDescent="0.25"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</row>
    <row r="171" spans="2:19" x14ac:dyDescent="0.25"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</row>
    <row r="172" spans="2:19" x14ac:dyDescent="0.25"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</row>
    <row r="173" spans="2:19" x14ac:dyDescent="0.25"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</row>
    <row r="174" spans="2:19" x14ac:dyDescent="0.25"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</row>
    <row r="175" spans="2:19" x14ac:dyDescent="0.25"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</row>
    <row r="176" spans="2:19" x14ac:dyDescent="0.25"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</row>
    <row r="177" spans="2:19" x14ac:dyDescent="0.25"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</row>
    <row r="178" spans="2:19" x14ac:dyDescent="0.25"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</row>
    <row r="179" spans="2:19" x14ac:dyDescent="0.25"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</row>
    <row r="180" spans="2:19" x14ac:dyDescent="0.25"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</row>
    <row r="181" spans="2:19" x14ac:dyDescent="0.25"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</row>
    <row r="182" spans="2:19" x14ac:dyDescent="0.25"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</row>
    <row r="183" spans="2:19" x14ac:dyDescent="0.25"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</row>
    <row r="184" spans="2:19" x14ac:dyDescent="0.25"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</row>
    <row r="185" spans="2:19" x14ac:dyDescent="0.25"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</row>
    <row r="186" spans="2:19" x14ac:dyDescent="0.25"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</row>
    <row r="187" spans="2:19" x14ac:dyDescent="0.25"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</row>
    <row r="188" spans="2:19" x14ac:dyDescent="0.25"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</row>
    <row r="189" spans="2:19" x14ac:dyDescent="0.25"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</row>
    <row r="190" spans="2:19" x14ac:dyDescent="0.25"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</row>
    <row r="191" spans="2:19" x14ac:dyDescent="0.25"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</row>
    <row r="192" spans="2:19" x14ac:dyDescent="0.25"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</row>
    <row r="193" spans="2:19" x14ac:dyDescent="0.25"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</row>
    <row r="194" spans="2:19" x14ac:dyDescent="0.25"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</row>
    <row r="195" spans="2:19" x14ac:dyDescent="0.25"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</row>
    <row r="196" spans="2:19" x14ac:dyDescent="0.25"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</row>
    <row r="197" spans="2:19" x14ac:dyDescent="0.25"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</row>
    <row r="198" spans="2:19" x14ac:dyDescent="0.25"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</row>
    <row r="199" spans="2:19" x14ac:dyDescent="0.25"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</row>
    <row r="200" spans="2:19" x14ac:dyDescent="0.25"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</row>
    <row r="201" spans="2:19" x14ac:dyDescent="0.25"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</row>
    <row r="202" spans="2:19" x14ac:dyDescent="0.25"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</row>
    <row r="203" spans="2:19" x14ac:dyDescent="0.25"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</row>
    <row r="204" spans="2:19" x14ac:dyDescent="0.25"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</row>
    <row r="205" spans="2:19" x14ac:dyDescent="0.25"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</row>
    <row r="206" spans="2:19" x14ac:dyDescent="0.25"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</row>
    <row r="207" spans="2:19" x14ac:dyDescent="0.25"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</row>
    <row r="208" spans="2:19" x14ac:dyDescent="0.25"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</row>
    <row r="209" spans="2:19" x14ac:dyDescent="0.25"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</row>
    <row r="210" spans="2:19" x14ac:dyDescent="0.25"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</row>
    <row r="211" spans="2:19" x14ac:dyDescent="0.25"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</row>
    <row r="212" spans="2:19" x14ac:dyDescent="0.25"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</row>
    <row r="213" spans="2:19" x14ac:dyDescent="0.25"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</row>
    <row r="214" spans="2:19" x14ac:dyDescent="0.25"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</row>
    <row r="215" spans="2:19" x14ac:dyDescent="0.25"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</row>
    <row r="216" spans="2:19" x14ac:dyDescent="0.25"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</row>
    <row r="217" spans="2:19" x14ac:dyDescent="0.25"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</row>
    <row r="218" spans="2:19" x14ac:dyDescent="0.25"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</row>
    <row r="219" spans="2:19" x14ac:dyDescent="0.25"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</row>
    <row r="220" spans="2:19" x14ac:dyDescent="0.25"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</row>
    <row r="221" spans="2:19" x14ac:dyDescent="0.25"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</row>
    <row r="222" spans="2:19" x14ac:dyDescent="0.25"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</row>
    <row r="223" spans="2:19" x14ac:dyDescent="0.25"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</row>
    <row r="224" spans="2:19" x14ac:dyDescent="0.25"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</row>
    <row r="225" spans="2:19" x14ac:dyDescent="0.25"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</row>
    <row r="226" spans="2:19" x14ac:dyDescent="0.25"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</row>
    <row r="227" spans="2:19" x14ac:dyDescent="0.25"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</row>
    <row r="228" spans="2:19" x14ac:dyDescent="0.25"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</row>
    <row r="229" spans="2:19" x14ac:dyDescent="0.25"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</row>
    <row r="230" spans="2:19" x14ac:dyDescent="0.25"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</row>
    <row r="231" spans="2:19" x14ac:dyDescent="0.25"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</row>
    <row r="232" spans="2:19" x14ac:dyDescent="0.25"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</row>
    <row r="233" spans="2:19" x14ac:dyDescent="0.25"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</row>
    <row r="234" spans="2:19" x14ac:dyDescent="0.25"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</row>
    <row r="235" spans="2:19" x14ac:dyDescent="0.25"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</row>
    <row r="236" spans="2:19" x14ac:dyDescent="0.25"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</row>
    <row r="237" spans="2:19" x14ac:dyDescent="0.25"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</row>
    <row r="238" spans="2:19" x14ac:dyDescent="0.25"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</row>
    <row r="239" spans="2:19" x14ac:dyDescent="0.25"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</row>
    <row r="240" spans="2:19" x14ac:dyDescent="0.25"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</row>
    <row r="241" spans="2:19" x14ac:dyDescent="0.25"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</row>
    <row r="242" spans="2:19" x14ac:dyDescent="0.25"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</row>
    <row r="243" spans="2:19" x14ac:dyDescent="0.25"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</row>
    <row r="244" spans="2:19" x14ac:dyDescent="0.25"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</row>
    <row r="245" spans="2:19" x14ac:dyDescent="0.25"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</row>
    <row r="246" spans="2:19" x14ac:dyDescent="0.25"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</row>
    <row r="247" spans="2:19" x14ac:dyDescent="0.25"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</row>
    <row r="248" spans="2:19" x14ac:dyDescent="0.25"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</row>
    <row r="249" spans="2:19" x14ac:dyDescent="0.25"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</row>
    <row r="250" spans="2:19" x14ac:dyDescent="0.25"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</row>
    <row r="251" spans="2:19" x14ac:dyDescent="0.25"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</row>
    <row r="252" spans="2:19" x14ac:dyDescent="0.25"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</row>
    <row r="253" spans="2:19" x14ac:dyDescent="0.25"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</row>
    <row r="254" spans="2:19" x14ac:dyDescent="0.25"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</row>
    <row r="255" spans="2:19" x14ac:dyDescent="0.25"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</row>
    <row r="256" spans="2:19" x14ac:dyDescent="0.25"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</row>
    <row r="257" spans="2:19" x14ac:dyDescent="0.25"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</row>
    <row r="258" spans="2:19" x14ac:dyDescent="0.25"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</row>
    <row r="259" spans="2:19" x14ac:dyDescent="0.25"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</row>
    <row r="260" spans="2:19" x14ac:dyDescent="0.25"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</row>
    <row r="261" spans="2:19" x14ac:dyDescent="0.25"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</row>
    <row r="262" spans="2:19" x14ac:dyDescent="0.25"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</row>
    <row r="263" spans="2:19" x14ac:dyDescent="0.25"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</row>
    <row r="264" spans="2:19" x14ac:dyDescent="0.25"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</row>
    <row r="265" spans="2:19" x14ac:dyDescent="0.25"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</row>
    <row r="266" spans="2:19" x14ac:dyDescent="0.25"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</row>
    <row r="267" spans="2:19" x14ac:dyDescent="0.25"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</row>
    <row r="268" spans="2:19" x14ac:dyDescent="0.25"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</row>
    <row r="269" spans="2:19" x14ac:dyDescent="0.25"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</row>
    <row r="270" spans="2:19" x14ac:dyDescent="0.25"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</row>
    <row r="271" spans="2:19" x14ac:dyDescent="0.25"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</row>
    <row r="272" spans="2:19" x14ac:dyDescent="0.25"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</row>
    <row r="273" spans="2:19" x14ac:dyDescent="0.25"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</row>
    <row r="274" spans="2:19" x14ac:dyDescent="0.25"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</row>
    <row r="275" spans="2:19" x14ac:dyDescent="0.25"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</row>
    <row r="276" spans="2:19" x14ac:dyDescent="0.25"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</row>
    <row r="277" spans="2:19" x14ac:dyDescent="0.25"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</row>
    <row r="278" spans="2:19" x14ac:dyDescent="0.25"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</row>
    <row r="279" spans="2:19" x14ac:dyDescent="0.25"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</row>
    <row r="280" spans="2:19" x14ac:dyDescent="0.25"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</row>
    <row r="281" spans="2:19" x14ac:dyDescent="0.25"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</row>
    <row r="282" spans="2:19" x14ac:dyDescent="0.25"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</row>
    <row r="283" spans="2:19" x14ac:dyDescent="0.25"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</row>
    <row r="284" spans="2:19" x14ac:dyDescent="0.25"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</row>
    <row r="285" spans="2:19" x14ac:dyDescent="0.25"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</row>
    <row r="286" spans="2:19" x14ac:dyDescent="0.25"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</row>
    <row r="287" spans="2:19" x14ac:dyDescent="0.25"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</row>
    <row r="288" spans="2:19" x14ac:dyDescent="0.25"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</row>
    <row r="289" spans="2:19" x14ac:dyDescent="0.25"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</row>
    <row r="290" spans="2:19" x14ac:dyDescent="0.25"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</row>
    <row r="291" spans="2:19" x14ac:dyDescent="0.25"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</row>
    <row r="292" spans="2:19" x14ac:dyDescent="0.25"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</row>
    <row r="293" spans="2:19" x14ac:dyDescent="0.25"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</row>
    <row r="294" spans="2:19" x14ac:dyDescent="0.25"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</row>
    <row r="295" spans="2:19" x14ac:dyDescent="0.25"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</row>
    <row r="296" spans="2:19" x14ac:dyDescent="0.25"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</row>
    <row r="297" spans="2:19" x14ac:dyDescent="0.25"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</row>
    <row r="298" spans="2:19" x14ac:dyDescent="0.25"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</row>
    <row r="299" spans="2:19" x14ac:dyDescent="0.25"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</row>
    <row r="300" spans="2:19" x14ac:dyDescent="0.25"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</row>
    <row r="301" spans="2:19" x14ac:dyDescent="0.25"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</row>
    <row r="302" spans="2:19" x14ac:dyDescent="0.25"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</row>
    <row r="303" spans="2:19" x14ac:dyDescent="0.25"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</row>
    <row r="304" spans="2:19" x14ac:dyDescent="0.25"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</row>
    <row r="305" spans="2:19" x14ac:dyDescent="0.25"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</row>
    <row r="306" spans="2:19" x14ac:dyDescent="0.25"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</row>
    <row r="307" spans="2:19" x14ac:dyDescent="0.25"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</row>
    <row r="308" spans="2:19" x14ac:dyDescent="0.25"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</row>
    <row r="309" spans="2:19" x14ac:dyDescent="0.25"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</row>
    <row r="310" spans="2:19" x14ac:dyDescent="0.25"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</row>
    <row r="311" spans="2:19" x14ac:dyDescent="0.25"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</row>
    <row r="312" spans="2:19" x14ac:dyDescent="0.25"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</row>
    <row r="313" spans="2:19" x14ac:dyDescent="0.25"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</row>
    <row r="314" spans="2:19" x14ac:dyDescent="0.25"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</row>
    <row r="315" spans="2:19" x14ac:dyDescent="0.25"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</row>
    <row r="316" spans="2:19" x14ac:dyDescent="0.25"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</row>
    <row r="317" spans="2:19" x14ac:dyDescent="0.25"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</row>
    <row r="318" spans="2:19" x14ac:dyDescent="0.25"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</row>
    <row r="319" spans="2:19" x14ac:dyDescent="0.25"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</row>
    <row r="320" spans="2:19" x14ac:dyDescent="0.25"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</row>
    <row r="321" spans="2:19" x14ac:dyDescent="0.25"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</row>
    <row r="322" spans="2:19" x14ac:dyDescent="0.25"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</row>
    <row r="323" spans="2:19" x14ac:dyDescent="0.25"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</row>
    <row r="324" spans="2:19" x14ac:dyDescent="0.25"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</row>
    <row r="325" spans="2:19" x14ac:dyDescent="0.25"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</row>
    <row r="326" spans="2:19" x14ac:dyDescent="0.25"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</row>
    <row r="327" spans="2:19" x14ac:dyDescent="0.25"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</row>
    <row r="328" spans="2:19" x14ac:dyDescent="0.25"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</row>
    <row r="329" spans="2:19" x14ac:dyDescent="0.25"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</row>
    <row r="330" spans="2:19" x14ac:dyDescent="0.25"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</row>
    <row r="331" spans="2:19" x14ac:dyDescent="0.25"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</row>
    <row r="332" spans="2:19" x14ac:dyDescent="0.25"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</row>
    <row r="333" spans="2:19" x14ac:dyDescent="0.25"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</row>
    <row r="334" spans="2:19" x14ac:dyDescent="0.25"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</row>
    <row r="335" spans="2:19" x14ac:dyDescent="0.25"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</row>
    <row r="336" spans="2:19" x14ac:dyDescent="0.25"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</row>
    <row r="337" spans="2:19" x14ac:dyDescent="0.25"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</row>
    <row r="338" spans="2:19" x14ac:dyDescent="0.25"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</row>
    <row r="339" spans="2:19" x14ac:dyDescent="0.25"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</row>
    <row r="340" spans="2:19" x14ac:dyDescent="0.25"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</row>
    <row r="341" spans="2:19" x14ac:dyDescent="0.25"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</row>
    <row r="342" spans="2:19" x14ac:dyDescent="0.25"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</row>
    <row r="343" spans="2:19" x14ac:dyDescent="0.25"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</row>
    <row r="344" spans="2:19" x14ac:dyDescent="0.25"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</row>
    <row r="345" spans="2:19" x14ac:dyDescent="0.25"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</row>
    <row r="346" spans="2:19" x14ac:dyDescent="0.25"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</row>
    <row r="347" spans="2:19" x14ac:dyDescent="0.25"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</row>
    <row r="348" spans="2:19" x14ac:dyDescent="0.25"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</row>
    <row r="349" spans="2:19" x14ac:dyDescent="0.25"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</row>
    <row r="350" spans="2:19" x14ac:dyDescent="0.25"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</row>
    <row r="351" spans="2:19" x14ac:dyDescent="0.25"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</row>
    <row r="352" spans="2:19" x14ac:dyDescent="0.25"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</row>
    <row r="353" spans="2:19" x14ac:dyDescent="0.25"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</row>
    <row r="354" spans="2:19" x14ac:dyDescent="0.25"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</row>
    <row r="355" spans="2:19" x14ac:dyDescent="0.25"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</row>
    <row r="356" spans="2:19" x14ac:dyDescent="0.25"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</row>
    <row r="357" spans="2:19" x14ac:dyDescent="0.25"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</row>
    <row r="358" spans="2:19" x14ac:dyDescent="0.25"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</row>
    <row r="359" spans="2:19" x14ac:dyDescent="0.25"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</row>
    <row r="360" spans="2:19" x14ac:dyDescent="0.25"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</row>
    <row r="361" spans="2:19" x14ac:dyDescent="0.25"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</row>
    <row r="362" spans="2:19" x14ac:dyDescent="0.25"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</row>
    <row r="363" spans="2:19" x14ac:dyDescent="0.25"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</row>
    <row r="364" spans="2:19" x14ac:dyDescent="0.25"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</row>
    <row r="365" spans="2:19" x14ac:dyDescent="0.25"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</row>
    <row r="366" spans="2:19" x14ac:dyDescent="0.25"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</row>
    <row r="367" spans="2:19" x14ac:dyDescent="0.25"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</row>
    <row r="368" spans="2:19" x14ac:dyDescent="0.25"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</row>
    <row r="369" spans="2:19" x14ac:dyDescent="0.25"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</row>
    <row r="370" spans="2:19" x14ac:dyDescent="0.25"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</row>
    <row r="371" spans="2:19" x14ac:dyDescent="0.25"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</row>
    <row r="372" spans="2:19" x14ac:dyDescent="0.25"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</row>
    <row r="373" spans="2:19" x14ac:dyDescent="0.25"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</row>
    <row r="374" spans="2:19" x14ac:dyDescent="0.25"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</row>
    <row r="375" spans="2:19" x14ac:dyDescent="0.25"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</row>
    <row r="376" spans="2:19" x14ac:dyDescent="0.25"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</row>
    <row r="377" spans="2:19" x14ac:dyDescent="0.25"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</row>
    <row r="378" spans="2:19" x14ac:dyDescent="0.25"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</row>
    <row r="379" spans="2:19" x14ac:dyDescent="0.25"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</row>
    <row r="380" spans="2:19" x14ac:dyDescent="0.25"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</row>
    <row r="381" spans="2:19" x14ac:dyDescent="0.25"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</row>
    <row r="382" spans="2:19" x14ac:dyDescent="0.25"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</row>
    <row r="383" spans="2:19" x14ac:dyDescent="0.25"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</row>
    <row r="384" spans="2:19" x14ac:dyDescent="0.25"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</row>
    <row r="385" spans="2:19" x14ac:dyDescent="0.25"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</row>
    <row r="386" spans="2:19" x14ac:dyDescent="0.25"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</row>
    <row r="387" spans="2:19" x14ac:dyDescent="0.25"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</row>
    <row r="388" spans="2:19" x14ac:dyDescent="0.25"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</row>
    <row r="389" spans="2:19" x14ac:dyDescent="0.25"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</row>
    <row r="390" spans="2:19" x14ac:dyDescent="0.25"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</row>
    <row r="391" spans="2:19" x14ac:dyDescent="0.25"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</row>
    <row r="392" spans="2:19" x14ac:dyDescent="0.25"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</row>
    <row r="393" spans="2:19" x14ac:dyDescent="0.25"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</row>
    <row r="394" spans="2:19" x14ac:dyDescent="0.25"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</row>
    <row r="395" spans="2:19" x14ac:dyDescent="0.25"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</row>
    <row r="396" spans="2:19" x14ac:dyDescent="0.25"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</row>
    <row r="397" spans="2:19" x14ac:dyDescent="0.25"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</row>
    <row r="398" spans="2:19" x14ac:dyDescent="0.25"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</row>
    <row r="399" spans="2:19" x14ac:dyDescent="0.25"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</row>
    <row r="400" spans="2:19" x14ac:dyDescent="0.25"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</row>
    <row r="401" spans="2:19" x14ac:dyDescent="0.25"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</row>
    <row r="402" spans="2:19" x14ac:dyDescent="0.25"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</row>
    <row r="403" spans="2:19" x14ac:dyDescent="0.25"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</row>
    <row r="404" spans="2:19" x14ac:dyDescent="0.25"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</row>
    <row r="405" spans="2:19" x14ac:dyDescent="0.25"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</row>
    <row r="406" spans="2:19" x14ac:dyDescent="0.25"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</row>
    <row r="407" spans="2:19" x14ac:dyDescent="0.25"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</row>
    <row r="408" spans="2:19" x14ac:dyDescent="0.25"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</row>
    <row r="409" spans="2:19" x14ac:dyDescent="0.25"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</row>
    <row r="410" spans="2:19" x14ac:dyDescent="0.25"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</row>
    <row r="411" spans="2:19" x14ac:dyDescent="0.25"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</row>
    <row r="412" spans="2:19" x14ac:dyDescent="0.25"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</row>
    <row r="413" spans="2:19" x14ac:dyDescent="0.25"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</row>
    <row r="414" spans="2:19" x14ac:dyDescent="0.25"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</row>
    <row r="415" spans="2:19" x14ac:dyDescent="0.25"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</row>
    <row r="416" spans="2:19" x14ac:dyDescent="0.25"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</row>
    <row r="417" spans="2:19" x14ac:dyDescent="0.25"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</row>
    <row r="418" spans="2:19" x14ac:dyDescent="0.25"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</row>
    <row r="419" spans="2:19" x14ac:dyDescent="0.25"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</row>
    <row r="420" spans="2:19" x14ac:dyDescent="0.25"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</row>
    <row r="421" spans="2:19" x14ac:dyDescent="0.25"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</row>
    <row r="422" spans="2:19" x14ac:dyDescent="0.25"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</row>
    <row r="423" spans="2:19" x14ac:dyDescent="0.25"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</row>
    <row r="424" spans="2:19" x14ac:dyDescent="0.25"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</row>
    <row r="425" spans="2:19" x14ac:dyDescent="0.25"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</row>
    <row r="426" spans="2:19" x14ac:dyDescent="0.25"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</row>
    <row r="427" spans="2:19" x14ac:dyDescent="0.25"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</row>
    <row r="428" spans="2:19" x14ac:dyDescent="0.25"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</row>
    <row r="429" spans="2:19" x14ac:dyDescent="0.25"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</row>
    <row r="430" spans="2:19" x14ac:dyDescent="0.25"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</row>
    <row r="431" spans="2:19" x14ac:dyDescent="0.25"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</row>
    <row r="432" spans="2:19" x14ac:dyDescent="0.25"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</row>
    <row r="433" spans="2:19" x14ac:dyDescent="0.25"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</row>
    <row r="434" spans="2:19" x14ac:dyDescent="0.25"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</row>
    <row r="435" spans="2:19" x14ac:dyDescent="0.25"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</row>
    <row r="436" spans="2:19" x14ac:dyDescent="0.25"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</row>
    <row r="437" spans="2:19" x14ac:dyDescent="0.25"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</row>
    <row r="438" spans="2:19" x14ac:dyDescent="0.25"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</row>
    <row r="439" spans="2:19" x14ac:dyDescent="0.25"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</row>
    <row r="440" spans="2:19" x14ac:dyDescent="0.25"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</row>
    <row r="441" spans="2:19" x14ac:dyDescent="0.25"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</row>
    <row r="442" spans="2:19" x14ac:dyDescent="0.25"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</row>
    <row r="443" spans="2:19" x14ac:dyDescent="0.25"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</row>
    <row r="444" spans="2:19" x14ac:dyDescent="0.25"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</row>
    <row r="445" spans="2:19" x14ac:dyDescent="0.25"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</row>
    <row r="446" spans="2:19" x14ac:dyDescent="0.25"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</row>
    <row r="447" spans="2:19" x14ac:dyDescent="0.25"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</row>
    <row r="448" spans="2:19" x14ac:dyDescent="0.25"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</row>
    <row r="449" spans="2:19" x14ac:dyDescent="0.25"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</row>
    <row r="450" spans="2:19" x14ac:dyDescent="0.25"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</row>
    <row r="451" spans="2:19" x14ac:dyDescent="0.25"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</row>
    <row r="452" spans="2:19" x14ac:dyDescent="0.25"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</row>
    <row r="453" spans="2:19" x14ac:dyDescent="0.25"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</row>
    <row r="454" spans="2:19" x14ac:dyDescent="0.25"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</row>
    <row r="455" spans="2:19" x14ac:dyDescent="0.25"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</row>
    <row r="456" spans="2:19" x14ac:dyDescent="0.25"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</row>
    <row r="457" spans="2:19" x14ac:dyDescent="0.25"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</row>
    <row r="458" spans="2:19" x14ac:dyDescent="0.25"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</row>
    <row r="459" spans="2:19" x14ac:dyDescent="0.25"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</row>
    <row r="460" spans="2:19" x14ac:dyDescent="0.25"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</row>
    <row r="461" spans="2:19" x14ac:dyDescent="0.25"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</row>
    <row r="462" spans="2:19" x14ac:dyDescent="0.25"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</row>
    <row r="463" spans="2:19" x14ac:dyDescent="0.25"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</row>
    <row r="464" spans="2:19" x14ac:dyDescent="0.25"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</row>
    <row r="465" spans="2:19" x14ac:dyDescent="0.25"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</row>
    <row r="466" spans="2:19" x14ac:dyDescent="0.25"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</row>
    <row r="467" spans="2:19" x14ac:dyDescent="0.25"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</row>
    <row r="468" spans="2:19" x14ac:dyDescent="0.25"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</row>
    <row r="469" spans="2:19" x14ac:dyDescent="0.25"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</row>
    <row r="470" spans="2:19" x14ac:dyDescent="0.25"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</row>
    <row r="471" spans="2:19" x14ac:dyDescent="0.25"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</row>
    <row r="472" spans="2:19" x14ac:dyDescent="0.25"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</row>
    <row r="473" spans="2:19" x14ac:dyDescent="0.25"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</row>
    <row r="474" spans="2:19" x14ac:dyDescent="0.25"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</row>
    <row r="475" spans="2:19" x14ac:dyDescent="0.25"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</row>
    <row r="476" spans="2:19" x14ac:dyDescent="0.25"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</row>
    <row r="477" spans="2:19" x14ac:dyDescent="0.25"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</row>
    <row r="478" spans="2:19" x14ac:dyDescent="0.25"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</row>
    <row r="479" spans="2:19" x14ac:dyDescent="0.25"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</row>
    <row r="480" spans="2:19" x14ac:dyDescent="0.25"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</row>
    <row r="481" spans="2:19" x14ac:dyDescent="0.25"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</row>
    <row r="482" spans="2:19" x14ac:dyDescent="0.25"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</row>
    <row r="483" spans="2:19" x14ac:dyDescent="0.25"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</row>
    <row r="484" spans="2:19" x14ac:dyDescent="0.25"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</row>
    <row r="485" spans="2:19" x14ac:dyDescent="0.25"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</row>
    <row r="486" spans="2:19" x14ac:dyDescent="0.25"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</row>
    <row r="487" spans="2:19" x14ac:dyDescent="0.25"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</row>
    <row r="488" spans="2:19" x14ac:dyDescent="0.25"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</row>
    <row r="489" spans="2:19" x14ac:dyDescent="0.25"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</row>
    <row r="490" spans="2:19" x14ac:dyDescent="0.25"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</row>
    <row r="491" spans="2:19" x14ac:dyDescent="0.25"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</row>
    <row r="492" spans="2:19" x14ac:dyDescent="0.25"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</row>
    <row r="493" spans="2:19" x14ac:dyDescent="0.25"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</row>
    <row r="494" spans="2:19" x14ac:dyDescent="0.25"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</row>
    <row r="495" spans="2:19" x14ac:dyDescent="0.25"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</row>
    <row r="496" spans="2:19" x14ac:dyDescent="0.25"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</row>
    <row r="497" spans="2:19" x14ac:dyDescent="0.25"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</row>
    <row r="498" spans="2:19" x14ac:dyDescent="0.25"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</row>
    <row r="499" spans="2:19" x14ac:dyDescent="0.25"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</row>
    <row r="500" spans="2:19" x14ac:dyDescent="0.25"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</row>
    <row r="501" spans="2:19" x14ac:dyDescent="0.25"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</row>
    <row r="502" spans="2:19" x14ac:dyDescent="0.25"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</row>
    <row r="503" spans="2:19" x14ac:dyDescent="0.25"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</row>
    <row r="504" spans="2:19" x14ac:dyDescent="0.25"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</row>
    <row r="505" spans="2:19" x14ac:dyDescent="0.25"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</row>
    <row r="506" spans="2:19" x14ac:dyDescent="0.25"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</row>
    <row r="507" spans="2:19" x14ac:dyDescent="0.25"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</row>
    <row r="508" spans="2:19" x14ac:dyDescent="0.25"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</row>
    <row r="509" spans="2:19" x14ac:dyDescent="0.25"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</row>
    <row r="510" spans="2:19" x14ac:dyDescent="0.25"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</row>
    <row r="511" spans="2:19" x14ac:dyDescent="0.25"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</row>
    <row r="512" spans="2:19" x14ac:dyDescent="0.25"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</row>
    <row r="513" spans="2:19" x14ac:dyDescent="0.25"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</row>
    <row r="514" spans="2:19" x14ac:dyDescent="0.25"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</row>
    <row r="515" spans="2:19" x14ac:dyDescent="0.25"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</row>
    <row r="516" spans="2:19" x14ac:dyDescent="0.25"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</row>
    <row r="517" spans="2:19" x14ac:dyDescent="0.25"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</row>
    <row r="518" spans="2:19" x14ac:dyDescent="0.25"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</row>
    <row r="519" spans="2:19" x14ac:dyDescent="0.25"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</row>
    <row r="520" spans="2:19" x14ac:dyDescent="0.25"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</row>
    <row r="521" spans="2:19" x14ac:dyDescent="0.25"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</row>
    <row r="522" spans="2:19" x14ac:dyDescent="0.25"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</row>
    <row r="523" spans="2:19" x14ac:dyDescent="0.25"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</row>
    <row r="524" spans="2:19" x14ac:dyDescent="0.25"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</row>
    <row r="525" spans="2:19" x14ac:dyDescent="0.25"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</row>
    <row r="526" spans="2:19" x14ac:dyDescent="0.25"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</row>
    <row r="527" spans="2:19" x14ac:dyDescent="0.25"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</row>
    <row r="528" spans="2:19" x14ac:dyDescent="0.25"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</row>
    <row r="529" spans="2:19" x14ac:dyDescent="0.25"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</row>
    <row r="530" spans="2:19" x14ac:dyDescent="0.25"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</row>
    <row r="531" spans="2:19" x14ac:dyDescent="0.25"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</row>
    <row r="532" spans="2:19" x14ac:dyDescent="0.25"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</row>
    <row r="533" spans="2:19" x14ac:dyDescent="0.25"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</row>
    <row r="534" spans="2:19" x14ac:dyDescent="0.25"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</row>
    <row r="535" spans="2:19" x14ac:dyDescent="0.25"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</row>
    <row r="536" spans="2:19" x14ac:dyDescent="0.25"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</row>
    <row r="537" spans="2:19" x14ac:dyDescent="0.25"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</row>
    <row r="538" spans="2:19" x14ac:dyDescent="0.25"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</row>
    <row r="539" spans="2:19" x14ac:dyDescent="0.25"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</row>
    <row r="540" spans="2:19" x14ac:dyDescent="0.25"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</row>
    <row r="541" spans="2:19" x14ac:dyDescent="0.25"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</row>
    <row r="542" spans="2:19" x14ac:dyDescent="0.25"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</row>
    <row r="543" spans="2:19" x14ac:dyDescent="0.25"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</row>
    <row r="544" spans="2:19" x14ac:dyDescent="0.25"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</row>
    <row r="545" spans="2:19" x14ac:dyDescent="0.25"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</row>
    <row r="546" spans="2:19" x14ac:dyDescent="0.25"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</row>
    <row r="547" spans="2:19" x14ac:dyDescent="0.25"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</row>
    <row r="548" spans="2:19" x14ac:dyDescent="0.25"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</row>
    <row r="549" spans="2:19" x14ac:dyDescent="0.25"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</row>
    <row r="550" spans="2:19" x14ac:dyDescent="0.25"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</row>
    <row r="551" spans="2:19" x14ac:dyDescent="0.25"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</row>
    <row r="552" spans="2:19" x14ac:dyDescent="0.25"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</row>
    <row r="553" spans="2:19" x14ac:dyDescent="0.25"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</row>
    <row r="554" spans="2:19" x14ac:dyDescent="0.25"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</row>
    <row r="555" spans="2:19" x14ac:dyDescent="0.25"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</row>
    <row r="556" spans="2:19" x14ac:dyDescent="0.25"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</row>
    <row r="557" spans="2:19" x14ac:dyDescent="0.25"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</row>
    <row r="558" spans="2:19" x14ac:dyDescent="0.25"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</row>
    <row r="559" spans="2:19" x14ac:dyDescent="0.25"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</row>
    <row r="560" spans="2:19" x14ac:dyDescent="0.25"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</row>
    <row r="561" spans="2:19" x14ac:dyDescent="0.25"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</row>
    <row r="562" spans="2:19" x14ac:dyDescent="0.25"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</row>
    <row r="563" spans="2:19" x14ac:dyDescent="0.25"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</row>
    <row r="564" spans="2:19" x14ac:dyDescent="0.25"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</row>
    <row r="565" spans="2:19" x14ac:dyDescent="0.25"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</row>
    <row r="566" spans="2:19" x14ac:dyDescent="0.25"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</row>
    <row r="567" spans="2:19" x14ac:dyDescent="0.25"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</row>
    <row r="568" spans="2:19" x14ac:dyDescent="0.25"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</row>
    <row r="569" spans="2:19" x14ac:dyDescent="0.25"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</row>
    <row r="570" spans="2:19" x14ac:dyDescent="0.25"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</row>
    <row r="571" spans="2:19" x14ac:dyDescent="0.25"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</row>
    <row r="572" spans="2:19" x14ac:dyDescent="0.25"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</row>
    <row r="573" spans="2:19" x14ac:dyDescent="0.25"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</row>
    <row r="574" spans="2:19" x14ac:dyDescent="0.25"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</row>
    <row r="575" spans="2:19" x14ac:dyDescent="0.25"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</row>
    <row r="576" spans="2:19" x14ac:dyDescent="0.25"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</row>
    <row r="577" spans="2:19" x14ac:dyDescent="0.25"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</row>
    <row r="578" spans="2:19" x14ac:dyDescent="0.25"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</row>
    <row r="579" spans="2:19" x14ac:dyDescent="0.25"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</row>
    <row r="580" spans="2:19" x14ac:dyDescent="0.25"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</row>
    <row r="581" spans="2:19" x14ac:dyDescent="0.25"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</row>
    <row r="582" spans="2:19" x14ac:dyDescent="0.25"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</row>
    <row r="583" spans="2:19" x14ac:dyDescent="0.25"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</row>
    <row r="584" spans="2:19" x14ac:dyDescent="0.25"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</row>
    <row r="585" spans="2:19" x14ac:dyDescent="0.25"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</row>
    <row r="586" spans="2:19" x14ac:dyDescent="0.25"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</row>
    <row r="587" spans="2:19" x14ac:dyDescent="0.25"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</row>
    <row r="588" spans="2:19" x14ac:dyDescent="0.25"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</row>
    <row r="589" spans="2:19" x14ac:dyDescent="0.25"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</row>
    <row r="590" spans="2:19" x14ac:dyDescent="0.25"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</row>
    <row r="591" spans="2:19" x14ac:dyDescent="0.25"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</row>
    <row r="592" spans="2:19" x14ac:dyDescent="0.25"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</row>
    <row r="593" spans="2:19" x14ac:dyDescent="0.25"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</row>
    <row r="594" spans="2:19" x14ac:dyDescent="0.25"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</row>
    <row r="595" spans="2:19" x14ac:dyDescent="0.25"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</row>
    <row r="596" spans="2:19" x14ac:dyDescent="0.25"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</row>
    <row r="597" spans="2:19" x14ac:dyDescent="0.25"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</row>
    <row r="598" spans="2:19" x14ac:dyDescent="0.25"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</row>
    <row r="599" spans="2:19" x14ac:dyDescent="0.25"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</row>
    <row r="600" spans="2:19" x14ac:dyDescent="0.25"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</row>
    <row r="601" spans="2:19" x14ac:dyDescent="0.25"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</row>
    <row r="602" spans="2:19" x14ac:dyDescent="0.25"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</row>
    <row r="603" spans="2:19" x14ac:dyDescent="0.25"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</row>
    <row r="604" spans="2:19" x14ac:dyDescent="0.25"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</row>
    <row r="605" spans="2:19" x14ac:dyDescent="0.25"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</row>
    <row r="606" spans="2:19" x14ac:dyDescent="0.25"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</row>
    <row r="607" spans="2:19" x14ac:dyDescent="0.25"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</row>
    <row r="608" spans="2:19" x14ac:dyDescent="0.25"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</row>
    <row r="609" spans="2:19" x14ac:dyDescent="0.25"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</row>
    <row r="610" spans="2:19" x14ac:dyDescent="0.25"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</row>
    <row r="611" spans="2:19" x14ac:dyDescent="0.25"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</row>
    <row r="612" spans="2:19" x14ac:dyDescent="0.25"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</row>
    <row r="613" spans="2:19" x14ac:dyDescent="0.25"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</row>
    <row r="614" spans="2:19" x14ac:dyDescent="0.25"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</row>
    <row r="615" spans="2:19" x14ac:dyDescent="0.25"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</row>
    <row r="616" spans="2:19" x14ac:dyDescent="0.25"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</row>
    <row r="617" spans="2:19" x14ac:dyDescent="0.25"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</row>
    <row r="618" spans="2:19" x14ac:dyDescent="0.25"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</row>
    <row r="619" spans="2:19" x14ac:dyDescent="0.25"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</row>
    <row r="620" spans="2:19" x14ac:dyDescent="0.25"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</row>
    <row r="621" spans="2:19" x14ac:dyDescent="0.25"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</row>
    <row r="622" spans="2:19" x14ac:dyDescent="0.25"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</row>
    <row r="623" spans="2:19" x14ac:dyDescent="0.25"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</row>
    <row r="624" spans="2:19" x14ac:dyDescent="0.25"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</row>
    <row r="625" spans="2:19" x14ac:dyDescent="0.25"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</row>
    <row r="626" spans="2:19" x14ac:dyDescent="0.25"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</row>
    <row r="627" spans="2:19" x14ac:dyDescent="0.25"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</row>
    <row r="628" spans="2:19" x14ac:dyDescent="0.25"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</row>
    <row r="629" spans="2:19" x14ac:dyDescent="0.25"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</row>
    <row r="630" spans="2:19" x14ac:dyDescent="0.25"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</row>
    <row r="631" spans="2:19" x14ac:dyDescent="0.25"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</row>
    <row r="632" spans="2:19" x14ac:dyDescent="0.25"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</row>
    <row r="633" spans="2:19" x14ac:dyDescent="0.25"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</row>
    <row r="634" spans="2:19" x14ac:dyDescent="0.25"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</row>
    <row r="635" spans="2:19" x14ac:dyDescent="0.25"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</row>
    <row r="636" spans="2:19" x14ac:dyDescent="0.25"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</row>
    <row r="637" spans="2:19" x14ac:dyDescent="0.25"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</row>
    <row r="638" spans="2:19" x14ac:dyDescent="0.25"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</row>
    <row r="639" spans="2:19" x14ac:dyDescent="0.25"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</row>
    <row r="640" spans="2:19" x14ac:dyDescent="0.25"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</row>
    <row r="641" spans="2:19" x14ac:dyDescent="0.25"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</row>
    <row r="642" spans="2:19" x14ac:dyDescent="0.25"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</row>
    <row r="643" spans="2:19" x14ac:dyDescent="0.25"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</row>
    <row r="644" spans="2:19" x14ac:dyDescent="0.25"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</row>
    <row r="645" spans="2:19" x14ac:dyDescent="0.25"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</row>
    <row r="646" spans="2:19" x14ac:dyDescent="0.25"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</row>
    <row r="647" spans="2:19" x14ac:dyDescent="0.25"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</row>
    <row r="648" spans="2:19" x14ac:dyDescent="0.25"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</row>
    <row r="649" spans="2:19" x14ac:dyDescent="0.25"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</row>
    <row r="650" spans="2:19" x14ac:dyDescent="0.25"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</row>
    <row r="651" spans="2:19" x14ac:dyDescent="0.25"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</row>
    <row r="652" spans="2:19" x14ac:dyDescent="0.25"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</row>
    <row r="653" spans="2:19" x14ac:dyDescent="0.25"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</row>
    <row r="654" spans="2:19" x14ac:dyDescent="0.25"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</row>
    <row r="655" spans="2:19" x14ac:dyDescent="0.25"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</row>
    <row r="656" spans="2:19" x14ac:dyDescent="0.25"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</row>
    <row r="657" spans="2:19" x14ac:dyDescent="0.25"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</row>
    <row r="658" spans="2:19" x14ac:dyDescent="0.25"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</row>
    <row r="659" spans="2:19" x14ac:dyDescent="0.25"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</row>
    <row r="660" spans="2:19" x14ac:dyDescent="0.25"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</row>
    <row r="661" spans="2:19" x14ac:dyDescent="0.25"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</row>
    <row r="662" spans="2:19" x14ac:dyDescent="0.25"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</row>
    <row r="663" spans="2:19" x14ac:dyDescent="0.25"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</row>
    <row r="664" spans="2:19" x14ac:dyDescent="0.25"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</row>
    <row r="665" spans="2:19" x14ac:dyDescent="0.25"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</row>
    <row r="666" spans="2:19" x14ac:dyDescent="0.25"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</row>
    <row r="667" spans="2:19" x14ac:dyDescent="0.25"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</row>
    <row r="668" spans="2:19" x14ac:dyDescent="0.25"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</row>
    <row r="669" spans="2:19" x14ac:dyDescent="0.25"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</row>
    <row r="670" spans="2:19" x14ac:dyDescent="0.25"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</row>
    <row r="671" spans="2:19" x14ac:dyDescent="0.25"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</row>
    <row r="672" spans="2:19" x14ac:dyDescent="0.25"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</row>
    <row r="673" spans="2:19" x14ac:dyDescent="0.25"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</row>
    <row r="674" spans="2:19" x14ac:dyDescent="0.25"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</row>
    <row r="675" spans="2:19" x14ac:dyDescent="0.25"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</row>
    <row r="676" spans="2:19" x14ac:dyDescent="0.25"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</row>
    <row r="677" spans="2:19" x14ac:dyDescent="0.25"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</row>
    <row r="678" spans="2:19" x14ac:dyDescent="0.25"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</row>
    <row r="679" spans="2:19" x14ac:dyDescent="0.25"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</row>
    <row r="680" spans="2:19" x14ac:dyDescent="0.25"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</row>
    <row r="681" spans="2:19" x14ac:dyDescent="0.25"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</row>
    <row r="682" spans="2:19" x14ac:dyDescent="0.25"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</row>
    <row r="683" spans="2:19" x14ac:dyDescent="0.25"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</row>
    <row r="684" spans="2:19" x14ac:dyDescent="0.25"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</row>
    <row r="685" spans="2:19" x14ac:dyDescent="0.25"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</row>
    <row r="686" spans="2:19" x14ac:dyDescent="0.25"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</row>
    <row r="687" spans="2:19" x14ac:dyDescent="0.25"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</row>
    <row r="688" spans="2:19" x14ac:dyDescent="0.25"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</row>
    <row r="689" spans="2:19" x14ac:dyDescent="0.25"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</row>
    <row r="690" spans="2:19" x14ac:dyDescent="0.25"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</row>
    <row r="691" spans="2:19" x14ac:dyDescent="0.25"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</row>
    <row r="692" spans="2:19" x14ac:dyDescent="0.25"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</row>
    <row r="693" spans="2:19" x14ac:dyDescent="0.25"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</row>
    <row r="694" spans="2:19" x14ac:dyDescent="0.25"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</row>
    <row r="695" spans="2:19" x14ac:dyDescent="0.25"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</row>
    <row r="696" spans="2:19" x14ac:dyDescent="0.25"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</row>
    <row r="697" spans="2:19" x14ac:dyDescent="0.25"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</row>
    <row r="698" spans="2:19" x14ac:dyDescent="0.25"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</row>
    <row r="699" spans="2:19" x14ac:dyDescent="0.25"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</row>
    <row r="700" spans="2:19" x14ac:dyDescent="0.25"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</row>
    <row r="701" spans="2:19" x14ac:dyDescent="0.25"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</row>
    <row r="702" spans="2:19" x14ac:dyDescent="0.25"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</row>
    <row r="703" spans="2:19" x14ac:dyDescent="0.25"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</row>
    <row r="704" spans="2:19" x14ac:dyDescent="0.25"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</row>
    <row r="705" spans="2:19" x14ac:dyDescent="0.25"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</row>
    <row r="706" spans="2:19" x14ac:dyDescent="0.25"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</row>
    <row r="707" spans="2:19" x14ac:dyDescent="0.25"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</row>
    <row r="708" spans="2:19" x14ac:dyDescent="0.25"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</row>
    <row r="709" spans="2:19" x14ac:dyDescent="0.25"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</row>
    <row r="710" spans="2:19" x14ac:dyDescent="0.25"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</row>
    <row r="711" spans="2:19" x14ac:dyDescent="0.25"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</row>
    <row r="712" spans="2:19" x14ac:dyDescent="0.25"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</row>
    <row r="713" spans="2:19" x14ac:dyDescent="0.25"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</row>
    <row r="714" spans="2:19" x14ac:dyDescent="0.25"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</row>
    <row r="715" spans="2:19" x14ac:dyDescent="0.25"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</row>
    <row r="716" spans="2:19" x14ac:dyDescent="0.25"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</row>
    <row r="717" spans="2:19" x14ac:dyDescent="0.25"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</row>
    <row r="718" spans="2:19" x14ac:dyDescent="0.25"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</row>
    <row r="719" spans="2:19" x14ac:dyDescent="0.25"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</row>
    <row r="720" spans="2:19" x14ac:dyDescent="0.25"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</row>
    <row r="721" spans="2:19" x14ac:dyDescent="0.25"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</row>
    <row r="722" spans="2:19" x14ac:dyDescent="0.25"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</row>
    <row r="723" spans="2:19" x14ac:dyDescent="0.25"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</row>
    <row r="724" spans="2:19" x14ac:dyDescent="0.25"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</row>
    <row r="725" spans="2:19" x14ac:dyDescent="0.25"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</row>
    <row r="726" spans="2:19" x14ac:dyDescent="0.25"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</row>
    <row r="727" spans="2:19" x14ac:dyDescent="0.25"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</row>
    <row r="728" spans="2:19" x14ac:dyDescent="0.25"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</row>
    <row r="729" spans="2:19" x14ac:dyDescent="0.25"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</row>
    <row r="730" spans="2:19" x14ac:dyDescent="0.25"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</row>
    <row r="731" spans="2:19" x14ac:dyDescent="0.25"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</row>
    <row r="732" spans="2:19" x14ac:dyDescent="0.25"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</row>
    <row r="733" spans="2:19" x14ac:dyDescent="0.25"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</row>
    <row r="734" spans="2:19" x14ac:dyDescent="0.25"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</row>
    <row r="735" spans="2:19" x14ac:dyDescent="0.25"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</row>
    <row r="736" spans="2:19" x14ac:dyDescent="0.25"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</row>
    <row r="737" spans="2:19" x14ac:dyDescent="0.25"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</row>
    <row r="738" spans="2:19" x14ac:dyDescent="0.25"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</row>
    <row r="739" spans="2:19" x14ac:dyDescent="0.25"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</row>
    <row r="740" spans="2:19" x14ac:dyDescent="0.25"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</row>
    <row r="741" spans="2:19" x14ac:dyDescent="0.25"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</row>
    <row r="742" spans="2:19" x14ac:dyDescent="0.25"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</row>
    <row r="743" spans="2:19" x14ac:dyDescent="0.25"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</row>
    <row r="744" spans="2:19" x14ac:dyDescent="0.25"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</row>
    <row r="745" spans="2:19" x14ac:dyDescent="0.25"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</row>
    <row r="746" spans="2:19" x14ac:dyDescent="0.25"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</row>
    <row r="747" spans="2:19" x14ac:dyDescent="0.25"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</row>
    <row r="748" spans="2:19" x14ac:dyDescent="0.25"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</row>
    <row r="749" spans="2:19" x14ac:dyDescent="0.25"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</row>
    <row r="750" spans="2:19" x14ac:dyDescent="0.25"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</row>
    <row r="751" spans="2:19" x14ac:dyDescent="0.25"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</row>
    <row r="752" spans="2:19" x14ac:dyDescent="0.25"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</row>
    <row r="753" spans="2:19" x14ac:dyDescent="0.25"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</row>
    <row r="754" spans="2:19" x14ac:dyDescent="0.25"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</row>
    <row r="755" spans="2:19" x14ac:dyDescent="0.25"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</row>
    <row r="756" spans="2:19" x14ac:dyDescent="0.25"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</row>
    <row r="757" spans="2:19" x14ac:dyDescent="0.25"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</row>
    <row r="758" spans="2:19" x14ac:dyDescent="0.25"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</row>
    <row r="759" spans="2:19" x14ac:dyDescent="0.25"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</row>
    <row r="760" spans="2:19" x14ac:dyDescent="0.25"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</row>
    <row r="761" spans="2:19" x14ac:dyDescent="0.25"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</row>
    <row r="762" spans="2:19" x14ac:dyDescent="0.25"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</row>
    <row r="763" spans="2:19" x14ac:dyDescent="0.25"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</row>
    <row r="764" spans="2:19" x14ac:dyDescent="0.25"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</row>
    <row r="765" spans="2:19" x14ac:dyDescent="0.25"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</row>
    <row r="766" spans="2:19" x14ac:dyDescent="0.25"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</row>
    <row r="767" spans="2:19" x14ac:dyDescent="0.25"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</row>
    <row r="768" spans="2:19" x14ac:dyDescent="0.25"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</row>
    <row r="769" spans="2:19" x14ac:dyDescent="0.25"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</row>
    <row r="770" spans="2:19" x14ac:dyDescent="0.25"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</row>
    <row r="771" spans="2:19" x14ac:dyDescent="0.25"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</row>
    <row r="772" spans="2:19" x14ac:dyDescent="0.25"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</row>
    <row r="773" spans="2:19" x14ac:dyDescent="0.25"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</row>
    <row r="774" spans="2:19" x14ac:dyDescent="0.25"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</row>
    <row r="775" spans="2:19" x14ac:dyDescent="0.25"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</row>
    <row r="776" spans="2:19" x14ac:dyDescent="0.25"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</row>
    <row r="777" spans="2:19" x14ac:dyDescent="0.25"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</row>
    <row r="778" spans="2:19" x14ac:dyDescent="0.25"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</row>
    <row r="779" spans="2:19" x14ac:dyDescent="0.25"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</row>
    <row r="780" spans="2:19" x14ac:dyDescent="0.25"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</row>
    <row r="781" spans="2:19" x14ac:dyDescent="0.25"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</row>
    <row r="782" spans="2:19" x14ac:dyDescent="0.25"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</row>
    <row r="783" spans="2:19" x14ac:dyDescent="0.25"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</row>
    <row r="784" spans="2:19" x14ac:dyDescent="0.25"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</row>
    <row r="785" spans="2:19" x14ac:dyDescent="0.25"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</row>
    <row r="786" spans="2:19" x14ac:dyDescent="0.25"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</row>
    <row r="787" spans="2:19" x14ac:dyDescent="0.25"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</row>
    <row r="788" spans="2:19" x14ac:dyDescent="0.25"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</row>
    <row r="789" spans="2:19" x14ac:dyDescent="0.25"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</row>
    <row r="790" spans="2:19" x14ac:dyDescent="0.25"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</row>
    <row r="791" spans="2:19" x14ac:dyDescent="0.25"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</row>
    <row r="792" spans="2:19" x14ac:dyDescent="0.25"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</row>
    <row r="793" spans="2:19" x14ac:dyDescent="0.25"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</row>
    <row r="794" spans="2:19" x14ac:dyDescent="0.25"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</row>
    <row r="795" spans="2:19" x14ac:dyDescent="0.25"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</row>
    <row r="796" spans="2:19" x14ac:dyDescent="0.25"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</row>
    <row r="797" spans="2:19" x14ac:dyDescent="0.25"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</row>
    <row r="798" spans="2:19" x14ac:dyDescent="0.25"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</row>
    <row r="799" spans="2:19" x14ac:dyDescent="0.25"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</row>
    <row r="800" spans="2:19" x14ac:dyDescent="0.25"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</row>
    <row r="801" spans="2:19" x14ac:dyDescent="0.25"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</row>
    <row r="802" spans="2:19" x14ac:dyDescent="0.25"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</row>
    <row r="803" spans="2:19" x14ac:dyDescent="0.25"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</row>
    <row r="804" spans="2:19" x14ac:dyDescent="0.25"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</row>
    <row r="805" spans="2:19" x14ac:dyDescent="0.25"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</row>
    <row r="806" spans="2:19" x14ac:dyDescent="0.25"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</row>
    <row r="807" spans="2:19" x14ac:dyDescent="0.25"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</row>
    <row r="808" spans="2:19" x14ac:dyDescent="0.25"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</row>
    <row r="809" spans="2:19" x14ac:dyDescent="0.25"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</row>
    <row r="810" spans="2:19" x14ac:dyDescent="0.25"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</row>
    <row r="811" spans="2:19" x14ac:dyDescent="0.25"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</row>
    <row r="812" spans="2:19" x14ac:dyDescent="0.25"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</row>
    <row r="813" spans="2:19" x14ac:dyDescent="0.25"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</row>
    <row r="814" spans="2:19" x14ac:dyDescent="0.25"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</row>
    <row r="815" spans="2:19" x14ac:dyDescent="0.25"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</row>
    <row r="816" spans="2:19" x14ac:dyDescent="0.25"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</row>
    <row r="817" spans="2:19" x14ac:dyDescent="0.25"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</row>
    <row r="818" spans="2:19" x14ac:dyDescent="0.25"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</row>
    <row r="819" spans="2:19" x14ac:dyDescent="0.25"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</row>
    <row r="820" spans="2:19" x14ac:dyDescent="0.25"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</row>
    <row r="821" spans="2:19" x14ac:dyDescent="0.25"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</row>
    <row r="822" spans="2:19" x14ac:dyDescent="0.25"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</row>
    <row r="823" spans="2:19" x14ac:dyDescent="0.25"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</row>
    <row r="824" spans="2:19" x14ac:dyDescent="0.25"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</row>
    <row r="825" spans="2:19" x14ac:dyDescent="0.25"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</row>
    <row r="826" spans="2:19" x14ac:dyDescent="0.25"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</row>
    <row r="827" spans="2:19" x14ac:dyDescent="0.25"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</row>
    <row r="828" spans="2:19" x14ac:dyDescent="0.25"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</row>
    <row r="829" spans="2:19" x14ac:dyDescent="0.25"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</row>
    <row r="830" spans="2:19" x14ac:dyDescent="0.25"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</row>
    <row r="831" spans="2:19" x14ac:dyDescent="0.25"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</row>
    <row r="832" spans="2:19" x14ac:dyDescent="0.25"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</row>
    <row r="833" spans="2:19" x14ac:dyDescent="0.25"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</row>
    <row r="834" spans="2:19" x14ac:dyDescent="0.25"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</row>
    <row r="835" spans="2:19" x14ac:dyDescent="0.25"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</row>
    <row r="836" spans="2:19" x14ac:dyDescent="0.25"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</row>
    <row r="837" spans="2:19" x14ac:dyDescent="0.25"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</row>
    <row r="838" spans="2:19" x14ac:dyDescent="0.25"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</row>
    <row r="839" spans="2:19" x14ac:dyDescent="0.25"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</row>
    <row r="840" spans="2:19" x14ac:dyDescent="0.25"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</row>
    <row r="841" spans="2:19" x14ac:dyDescent="0.25"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</row>
    <row r="842" spans="2:19" x14ac:dyDescent="0.25"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</row>
    <row r="843" spans="2:19" x14ac:dyDescent="0.25"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</row>
    <row r="844" spans="2:19" x14ac:dyDescent="0.25"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</row>
    <row r="845" spans="2:19" x14ac:dyDescent="0.25"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</row>
    <row r="846" spans="2:19" x14ac:dyDescent="0.25"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</row>
    <row r="847" spans="2:19" x14ac:dyDescent="0.25"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</row>
    <row r="848" spans="2:19" x14ac:dyDescent="0.25"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</row>
    <row r="849" spans="2:19" x14ac:dyDescent="0.25"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</row>
    <row r="850" spans="2:19" x14ac:dyDescent="0.25"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</row>
    <row r="851" spans="2:19" x14ac:dyDescent="0.25"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</row>
    <row r="852" spans="2:19" x14ac:dyDescent="0.25"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</row>
    <row r="853" spans="2:19" x14ac:dyDescent="0.25"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</row>
    <row r="854" spans="2:19" x14ac:dyDescent="0.25"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</row>
    <row r="855" spans="2:19" x14ac:dyDescent="0.25"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</row>
    <row r="856" spans="2:19" x14ac:dyDescent="0.25"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</row>
    <row r="857" spans="2:19" x14ac:dyDescent="0.25"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</row>
    <row r="858" spans="2:19" x14ac:dyDescent="0.25"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</row>
    <row r="859" spans="2:19" x14ac:dyDescent="0.25"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</row>
    <row r="860" spans="2:19" x14ac:dyDescent="0.25"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</row>
    <row r="861" spans="2:19" x14ac:dyDescent="0.25"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</row>
    <row r="862" spans="2:19" x14ac:dyDescent="0.25"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</row>
    <row r="863" spans="2:19" x14ac:dyDescent="0.25"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</row>
    <row r="864" spans="2:19" x14ac:dyDescent="0.25"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</row>
    <row r="865" spans="2:19" x14ac:dyDescent="0.25"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</row>
    <row r="866" spans="2:19" x14ac:dyDescent="0.25"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</row>
    <row r="867" spans="2:19" x14ac:dyDescent="0.25"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</row>
    <row r="868" spans="2:19" x14ac:dyDescent="0.25"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</row>
    <row r="869" spans="2:19" x14ac:dyDescent="0.25"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</row>
    <row r="870" spans="2:19" x14ac:dyDescent="0.25"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</row>
    <row r="871" spans="2:19" x14ac:dyDescent="0.25"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</row>
    <row r="872" spans="2:19" x14ac:dyDescent="0.25"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</row>
    <row r="873" spans="2:19" x14ac:dyDescent="0.25"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</row>
    <row r="874" spans="2:19" x14ac:dyDescent="0.25"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</row>
    <row r="875" spans="2:19" x14ac:dyDescent="0.25"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</row>
    <row r="876" spans="2:19" x14ac:dyDescent="0.25"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</row>
    <row r="877" spans="2:19" x14ac:dyDescent="0.25"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</row>
    <row r="878" spans="2:19" x14ac:dyDescent="0.25"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</row>
    <row r="879" spans="2:19" x14ac:dyDescent="0.25"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</row>
    <row r="880" spans="2:19" x14ac:dyDescent="0.25"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</row>
    <row r="881" spans="2:19" x14ac:dyDescent="0.25"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</row>
    <row r="882" spans="2:19" x14ac:dyDescent="0.25"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</row>
    <row r="883" spans="2:19" x14ac:dyDescent="0.25"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</row>
    <row r="884" spans="2:19" x14ac:dyDescent="0.25"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</row>
    <row r="885" spans="2:19" x14ac:dyDescent="0.25"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</row>
    <row r="886" spans="2:19" x14ac:dyDescent="0.25"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</row>
    <row r="887" spans="2:19" x14ac:dyDescent="0.25"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</row>
    <row r="888" spans="2:19" x14ac:dyDescent="0.25"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</row>
    <row r="889" spans="2:19" x14ac:dyDescent="0.25"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</row>
    <row r="890" spans="2:19" x14ac:dyDescent="0.25"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</row>
    <row r="891" spans="2:19" x14ac:dyDescent="0.25"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</row>
    <row r="892" spans="2:19" x14ac:dyDescent="0.25"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</row>
    <row r="893" spans="2:19" x14ac:dyDescent="0.25"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</row>
    <row r="894" spans="2:19" x14ac:dyDescent="0.25"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</row>
    <row r="895" spans="2:19" x14ac:dyDescent="0.25"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</row>
    <row r="896" spans="2:19" x14ac:dyDescent="0.25"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</row>
    <row r="897" spans="2:19" x14ac:dyDescent="0.25"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</row>
    <row r="898" spans="2:19" x14ac:dyDescent="0.25"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</row>
    <row r="899" spans="2:19" x14ac:dyDescent="0.25"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</row>
    <row r="900" spans="2:19" x14ac:dyDescent="0.25"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</row>
    <row r="901" spans="2:19" x14ac:dyDescent="0.25"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</row>
    <row r="902" spans="2:19" x14ac:dyDescent="0.25"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</row>
    <row r="903" spans="2:19" x14ac:dyDescent="0.25"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</row>
    <row r="904" spans="2:19" x14ac:dyDescent="0.25"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</row>
    <row r="905" spans="2:19" x14ac:dyDescent="0.25"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</row>
    <row r="906" spans="2:19" x14ac:dyDescent="0.25"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</row>
    <row r="907" spans="2:19" x14ac:dyDescent="0.25"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</row>
    <row r="908" spans="2:19" x14ac:dyDescent="0.25"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</row>
    <row r="909" spans="2:19" x14ac:dyDescent="0.25"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</row>
    <row r="910" spans="2:19" x14ac:dyDescent="0.25"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</row>
    <row r="911" spans="2:19" x14ac:dyDescent="0.25"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</row>
    <row r="912" spans="2:19" x14ac:dyDescent="0.25"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</row>
    <row r="913" spans="2:19" x14ac:dyDescent="0.25"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</row>
    <row r="914" spans="2:19" x14ac:dyDescent="0.25"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</row>
    <row r="915" spans="2:19" x14ac:dyDescent="0.25"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</row>
    <row r="916" spans="2:19" x14ac:dyDescent="0.25"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</row>
    <row r="917" spans="2:19" x14ac:dyDescent="0.25"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</row>
    <row r="918" spans="2:19" x14ac:dyDescent="0.25"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</row>
    <row r="919" spans="2:19" x14ac:dyDescent="0.25"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</row>
    <row r="920" spans="2:19" x14ac:dyDescent="0.25"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</row>
    <row r="921" spans="2:19" x14ac:dyDescent="0.25"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</row>
    <row r="922" spans="2:19" x14ac:dyDescent="0.25"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</row>
    <row r="923" spans="2:19" x14ac:dyDescent="0.25"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</row>
    <row r="924" spans="2:19" x14ac:dyDescent="0.25"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</row>
    <row r="925" spans="2:19" x14ac:dyDescent="0.25"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</row>
    <row r="926" spans="2:19" x14ac:dyDescent="0.25"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</row>
    <row r="927" spans="2:19" x14ac:dyDescent="0.25"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</row>
    <row r="928" spans="2:19" x14ac:dyDescent="0.25"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</row>
    <row r="929" spans="2:19" x14ac:dyDescent="0.25"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</row>
    <row r="930" spans="2:19" x14ac:dyDescent="0.25"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</row>
    <row r="931" spans="2:19" x14ac:dyDescent="0.25"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</row>
    <row r="932" spans="2:19" x14ac:dyDescent="0.25"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</row>
    <row r="933" spans="2:19" x14ac:dyDescent="0.25"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</row>
    <row r="934" spans="2:19" x14ac:dyDescent="0.25"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</row>
    <row r="935" spans="2:19" x14ac:dyDescent="0.25"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</row>
    <row r="936" spans="2:19" x14ac:dyDescent="0.25"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</row>
    <row r="937" spans="2:19" x14ac:dyDescent="0.25"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</row>
    <row r="938" spans="2:19" x14ac:dyDescent="0.25"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</row>
    <row r="939" spans="2:19" x14ac:dyDescent="0.25"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</row>
    <row r="940" spans="2:19" x14ac:dyDescent="0.25"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</row>
    <row r="941" spans="2:19" x14ac:dyDescent="0.25"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</row>
    <row r="942" spans="2:19" x14ac:dyDescent="0.25"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</row>
    <row r="943" spans="2:19" x14ac:dyDescent="0.25"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</row>
    <row r="944" spans="2:19" x14ac:dyDescent="0.25"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</row>
    <row r="945" spans="2:19" x14ac:dyDescent="0.25"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</row>
    <row r="946" spans="2:19" x14ac:dyDescent="0.25"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</row>
    <row r="947" spans="2:19" x14ac:dyDescent="0.25"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</row>
    <row r="948" spans="2:19" x14ac:dyDescent="0.25"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</row>
    <row r="949" spans="2:19" x14ac:dyDescent="0.25"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</row>
    <row r="950" spans="2:19" x14ac:dyDescent="0.25"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</row>
    <row r="951" spans="2:19" x14ac:dyDescent="0.25"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</row>
    <row r="952" spans="2:19" x14ac:dyDescent="0.25"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</row>
    <row r="953" spans="2:19" x14ac:dyDescent="0.25"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</row>
    <row r="954" spans="2:19" x14ac:dyDescent="0.25"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</row>
    <row r="955" spans="2:19" x14ac:dyDescent="0.25"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</row>
    <row r="956" spans="2:19" x14ac:dyDescent="0.25"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</row>
    <row r="957" spans="2:19" x14ac:dyDescent="0.25"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</row>
    <row r="958" spans="2:19" x14ac:dyDescent="0.25"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</row>
    <row r="959" spans="2:19" x14ac:dyDescent="0.25"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</row>
    <row r="960" spans="2:19" x14ac:dyDescent="0.25"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</row>
    <row r="961" spans="2:19" x14ac:dyDescent="0.25"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</row>
    <row r="962" spans="2:19" x14ac:dyDescent="0.25"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</row>
    <row r="963" spans="2:19" x14ac:dyDescent="0.25"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</row>
    <row r="964" spans="2:19" x14ac:dyDescent="0.25"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</row>
    <row r="965" spans="2:19" x14ac:dyDescent="0.25"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</row>
    <row r="966" spans="2:19" x14ac:dyDescent="0.25"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</row>
    <row r="967" spans="2:19" x14ac:dyDescent="0.25"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</row>
    <row r="968" spans="2:19" x14ac:dyDescent="0.25"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</row>
    <row r="969" spans="2:19" x14ac:dyDescent="0.25"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</row>
    <row r="970" spans="2:19" x14ac:dyDescent="0.25"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</row>
    <row r="971" spans="2:19" x14ac:dyDescent="0.25"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</row>
    <row r="972" spans="2:19" x14ac:dyDescent="0.25"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</row>
    <row r="973" spans="2:19" x14ac:dyDescent="0.25"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</row>
    <row r="974" spans="2:19" x14ac:dyDescent="0.25"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</row>
    <row r="975" spans="2:19" x14ac:dyDescent="0.25"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</row>
    <row r="976" spans="2:19" x14ac:dyDescent="0.25"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</row>
    <row r="977" spans="2:19" x14ac:dyDescent="0.25"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</row>
    <row r="978" spans="2:19" x14ac:dyDescent="0.25"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</row>
    <row r="979" spans="2:19" x14ac:dyDescent="0.25"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</row>
    <row r="980" spans="2:19" x14ac:dyDescent="0.25"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</row>
    <row r="981" spans="2:19" x14ac:dyDescent="0.25"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</row>
    <row r="982" spans="2:19" x14ac:dyDescent="0.25"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</row>
    <row r="983" spans="2:19" x14ac:dyDescent="0.25"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</row>
    <row r="984" spans="2:19" x14ac:dyDescent="0.25"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</row>
    <row r="985" spans="2:19" x14ac:dyDescent="0.25"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</row>
    <row r="986" spans="2:19" x14ac:dyDescent="0.25"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</row>
    <row r="987" spans="2:19" x14ac:dyDescent="0.25"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</row>
    <row r="988" spans="2:19" x14ac:dyDescent="0.25"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</row>
    <row r="989" spans="2:19" x14ac:dyDescent="0.25"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</row>
    <row r="990" spans="2:19" x14ac:dyDescent="0.25"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</row>
    <row r="991" spans="2:19" x14ac:dyDescent="0.25"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</row>
    <row r="992" spans="2:19" x14ac:dyDescent="0.25"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</row>
    <row r="993" spans="2:19" x14ac:dyDescent="0.25"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</row>
    <row r="994" spans="2:19" x14ac:dyDescent="0.25"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</row>
    <row r="995" spans="2:19" x14ac:dyDescent="0.25"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</row>
    <row r="996" spans="2:19" x14ac:dyDescent="0.25">
      <c r="B996" s="61"/>
      <c r="C996" s="61"/>
      <c r="D996" s="61"/>
      <c r="E996" s="61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  <c r="R996" s="61"/>
      <c r="S996" s="61"/>
    </row>
    <row r="997" spans="2:19" x14ac:dyDescent="0.25">
      <c r="B997" s="61"/>
      <c r="C997" s="61"/>
      <c r="D997" s="61"/>
      <c r="E997" s="61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  <c r="R997" s="61"/>
      <c r="S997" s="61"/>
    </row>
    <row r="998" spans="2:19" x14ac:dyDescent="0.25">
      <c r="B998" s="61"/>
      <c r="C998" s="61"/>
      <c r="D998" s="61"/>
      <c r="E998" s="61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  <c r="R998" s="61"/>
      <c r="S998" s="61"/>
    </row>
    <row r="999" spans="2:19" x14ac:dyDescent="0.25">
      <c r="B999" s="61"/>
      <c r="C999" s="61"/>
      <c r="D999" s="61"/>
      <c r="E999" s="61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  <c r="R999" s="61"/>
      <c r="S999" s="61"/>
    </row>
    <row r="1000" spans="2:19" x14ac:dyDescent="0.25">
      <c r="B1000" s="61"/>
      <c r="C1000" s="61"/>
      <c r="D1000" s="61"/>
      <c r="E1000" s="61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  <c r="R1000" s="61"/>
      <c r="S1000" s="61"/>
    </row>
    <row r="1001" spans="2:19" x14ac:dyDescent="0.25">
      <c r="B1001" s="61"/>
      <c r="C1001" s="61"/>
      <c r="D1001" s="61"/>
      <c r="E1001" s="61"/>
      <c r="F1001" s="61"/>
      <c r="G1001" s="61"/>
      <c r="H1001" s="61"/>
      <c r="I1001" s="61"/>
      <c r="J1001" s="61"/>
      <c r="K1001" s="61"/>
      <c r="L1001" s="61"/>
      <c r="M1001" s="61"/>
      <c r="N1001" s="61"/>
      <c r="O1001" s="61"/>
      <c r="P1001" s="61"/>
      <c r="Q1001" s="61"/>
      <c r="R1001" s="61"/>
      <c r="S1001" s="61"/>
    </row>
    <row r="1002" spans="2:19" x14ac:dyDescent="0.25">
      <c r="B1002" s="61"/>
      <c r="C1002" s="61"/>
      <c r="D1002" s="61"/>
      <c r="E1002" s="61"/>
      <c r="F1002" s="61"/>
      <c r="G1002" s="61"/>
      <c r="H1002" s="61"/>
      <c r="I1002" s="61"/>
      <c r="J1002" s="61"/>
      <c r="K1002" s="61"/>
      <c r="L1002" s="61"/>
      <c r="M1002" s="61"/>
      <c r="N1002" s="61"/>
      <c r="O1002" s="61"/>
      <c r="P1002" s="61"/>
      <c r="Q1002" s="61"/>
      <c r="R1002" s="61"/>
      <c r="S1002" s="61"/>
    </row>
    <row r="1003" spans="2:19" x14ac:dyDescent="0.25">
      <c r="B1003" s="61"/>
      <c r="C1003" s="61"/>
      <c r="D1003" s="61"/>
      <c r="E1003" s="61"/>
      <c r="F1003" s="61"/>
      <c r="G1003" s="61"/>
      <c r="H1003" s="61"/>
      <c r="I1003" s="61"/>
      <c r="J1003" s="61"/>
      <c r="K1003" s="61"/>
      <c r="L1003" s="61"/>
      <c r="M1003" s="61"/>
      <c r="N1003" s="61"/>
      <c r="O1003" s="61"/>
      <c r="P1003" s="61"/>
      <c r="Q1003" s="61"/>
      <c r="R1003" s="61"/>
      <c r="S1003" s="61"/>
    </row>
    <row r="1004" spans="2:19" x14ac:dyDescent="0.25">
      <c r="B1004" s="61"/>
      <c r="C1004" s="61"/>
      <c r="D1004" s="61"/>
      <c r="E1004" s="61"/>
      <c r="F1004" s="61"/>
      <c r="G1004" s="61"/>
      <c r="H1004" s="61"/>
      <c r="I1004" s="61"/>
      <c r="J1004" s="61"/>
      <c r="K1004" s="61"/>
      <c r="L1004" s="61"/>
      <c r="M1004" s="61"/>
      <c r="N1004" s="61"/>
      <c r="O1004" s="61"/>
      <c r="P1004" s="61"/>
      <c r="Q1004" s="61"/>
      <c r="R1004" s="61"/>
      <c r="S1004" s="61"/>
    </row>
    <row r="1005" spans="2:19" x14ac:dyDescent="0.25">
      <c r="B1005" s="61"/>
      <c r="C1005" s="61"/>
      <c r="D1005" s="61"/>
      <c r="E1005" s="61"/>
      <c r="F1005" s="61"/>
      <c r="G1005" s="61"/>
      <c r="H1005" s="61"/>
      <c r="I1005" s="61"/>
      <c r="J1005" s="61"/>
      <c r="K1005" s="61"/>
      <c r="L1005" s="61"/>
      <c r="M1005" s="61"/>
      <c r="N1005" s="61"/>
      <c r="O1005" s="61"/>
      <c r="P1005" s="61"/>
      <c r="Q1005" s="61"/>
      <c r="R1005" s="61"/>
      <c r="S1005" s="61"/>
    </row>
    <row r="1006" spans="2:19" x14ac:dyDescent="0.25">
      <c r="B1006" s="61"/>
      <c r="C1006" s="61"/>
      <c r="D1006" s="61"/>
      <c r="E1006" s="61"/>
      <c r="F1006" s="61"/>
      <c r="G1006" s="61"/>
      <c r="H1006" s="61"/>
      <c r="I1006" s="61"/>
      <c r="J1006" s="61"/>
      <c r="K1006" s="61"/>
      <c r="L1006" s="61"/>
      <c r="M1006" s="61"/>
      <c r="N1006" s="61"/>
      <c r="O1006" s="61"/>
      <c r="P1006" s="61"/>
      <c r="Q1006" s="61"/>
      <c r="R1006" s="61"/>
      <c r="S1006" s="61"/>
    </row>
    <row r="1007" spans="2:19" x14ac:dyDescent="0.25">
      <c r="B1007" s="61"/>
      <c r="C1007" s="61"/>
      <c r="D1007" s="61"/>
      <c r="E1007" s="61"/>
      <c r="F1007" s="61"/>
      <c r="G1007" s="61"/>
      <c r="H1007" s="61"/>
      <c r="I1007" s="61"/>
      <c r="J1007" s="61"/>
      <c r="K1007" s="61"/>
      <c r="L1007" s="61"/>
      <c r="M1007" s="61"/>
      <c r="N1007" s="61"/>
      <c r="O1007" s="61"/>
      <c r="P1007" s="61"/>
      <c r="Q1007" s="61"/>
      <c r="R1007" s="61"/>
      <c r="S1007" s="61"/>
    </row>
    <row r="1008" spans="2:19" x14ac:dyDescent="0.25">
      <c r="B1008" s="61"/>
      <c r="C1008" s="61"/>
      <c r="D1008" s="61"/>
      <c r="E1008" s="61"/>
      <c r="F1008" s="61"/>
      <c r="G1008" s="61"/>
      <c r="H1008" s="61"/>
      <c r="I1008" s="61"/>
      <c r="J1008" s="61"/>
      <c r="K1008" s="61"/>
      <c r="L1008" s="61"/>
      <c r="M1008" s="61"/>
      <c r="N1008" s="61"/>
      <c r="O1008" s="61"/>
      <c r="P1008" s="61"/>
      <c r="Q1008" s="61"/>
      <c r="R1008" s="61"/>
      <c r="S1008" s="61"/>
    </row>
    <row r="1009" spans="2:19" x14ac:dyDescent="0.25">
      <c r="B1009" s="61"/>
      <c r="C1009" s="61"/>
      <c r="D1009" s="61"/>
      <c r="E1009" s="61"/>
      <c r="F1009" s="61"/>
      <c r="G1009" s="61"/>
      <c r="H1009" s="61"/>
      <c r="I1009" s="61"/>
      <c r="J1009" s="61"/>
      <c r="K1009" s="61"/>
      <c r="L1009" s="61"/>
      <c r="M1009" s="61"/>
      <c r="N1009" s="61"/>
      <c r="O1009" s="61"/>
      <c r="P1009" s="61"/>
      <c r="Q1009" s="61"/>
      <c r="R1009" s="61"/>
      <c r="S1009" s="61"/>
    </row>
    <row r="1010" spans="2:19" x14ac:dyDescent="0.25">
      <c r="B1010" s="61"/>
      <c r="C1010" s="61"/>
      <c r="D1010" s="61"/>
      <c r="E1010" s="61"/>
      <c r="F1010" s="61"/>
      <c r="G1010" s="61"/>
      <c r="H1010" s="61"/>
      <c r="I1010" s="61"/>
      <c r="J1010" s="61"/>
      <c r="K1010" s="61"/>
      <c r="L1010" s="61"/>
      <c r="M1010" s="61"/>
      <c r="N1010" s="61"/>
      <c r="O1010" s="61"/>
      <c r="P1010" s="61"/>
      <c r="Q1010" s="61"/>
      <c r="R1010" s="61"/>
      <c r="S1010" s="61"/>
    </row>
    <row r="1011" spans="2:19" x14ac:dyDescent="0.25">
      <c r="B1011" s="61"/>
      <c r="C1011" s="61"/>
      <c r="D1011" s="61"/>
      <c r="E1011" s="61"/>
      <c r="F1011" s="61"/>
      <c r="G1011" s="61"/>
      <c r="H1011" s="61"/>
      <c r="I1011" s="61"/>
      <c r="J1011" s="61"/>
      <c r="K1011" s="61"/>
      <c r="L1011" s="61"/>
      <c r="M1011" s="61"/>
      <c r="N1011" s="61"/>
      <c r="O1011" s="61"/>
      <c r="P1011" s="61"/>
      <c r="Q1011" s="61"/>
      <c r="R1011" s="61"/>
      <c r="S1011" s="61"/>
    </row>
    <row r="1012" spans="2:19" x14ac:dyDescent="0.25">
      <c r="B1012" s="61"/>
      <c r="C1012" s="61"/>
      <c r="D1012" s="61"/>
      <c r="E1012" s="61"/>
      <c r="F1012" s="61"/>
      <c r="G1012" s="61"/>
      <c r="H1012" s="61"/>
      <c r="I1012" s="61"/>
      <c r="J1012" s="61"/>
      <c r="K1012" s="61"/>
      <c r="L1012" s="61"/>
      <c r="M1012" s="61"/>
      <c r="N1012" s="61"/>
      <c r="O1012" s="61"/>
      <c r="P1012" s="61"/>
      <c r="Q1012" s="61"/>
      <c r="R1012" s="61"/>
      <c r="S1012" s="61"/>
    </row>
    <row r="1013" spans="2:19" x14ac:dyDescent="0.25">
      <c r="B1013" s="61"/>
      <c r="C1013" s="61"/>
      <c r="D1013" s="61"/>
      <c r="E1013" s="61"/>
      <c r="F1013" s="61"/>
      <c r="G1013" s="61"/>
      <c r="H1013" s="61"/>
      <c r="I1013" s="61"/>
      <c r="J1013" s="61"/>
      <c r="K1013" s="61"/>
      <c r="L1013" s="61"/>
      <c r="M1013" s="61"/>
      <c r="N1013" s="61"/>
      <c r="O1013" s="61"/>
      <c r="P1013" s="61"/>
      <c r="Q1013" s="61"/>
      <c r="R1013" s="61"/>
      <c r="S1013" s="61"/>
    </row>
    <row r="1014" spans="2:19" x14ac:dyDescent="0.25">
      <c r="B1014" s="61"/>
      <c r="C1014" s="61"/>
      <c r="D1014" s="61"/>
      <c r="E1014" s="61"/>
      <c r="F1014" s="61"/>
      <c r="G1014" s="61"/>
      <c r="H1014" s="61"/>
      <c r="I1014" s="61"/>
      <c r="J1014" s="61"/>
      <c r="K1014" s="61"/>
      <c r="L1014" s="61"/>
      <c r="M1014" s="61"/>
      <c r="N1014" s="61"/>
      <c r="O1014" s="61"/>
      <c r="P1014" s="61"/>
      <c r="Q1014" s="61"/>
      <c r="R1014" s="61"/>
      <c r="S1014" s="61"/>
    </row>
    <row r="1015" spans="2:19" x14ac:dyDescent="0.25">
      <c r="B1015" s="61"/>
      <c r="C1015" s="61"/>
      <c r="D1015" s="61"/>
      <c r="E1015" s="61"/>
      <c r="F1015" s="61"/>
      <c r="G1015" s="61"/>
      <c r="H1015" s="61"/>
      <c r="I1015" s="61"/>
      <c r="J1015" s="61"/>
      <c r="K1015" s="61"/>
      <c r="L1015" s="61"/>
      <c r="M1015" s="61"/>
      <c r="N1015" s="61"/>
      <c r="O1015" s="61"/>
      <c r="P1015" s="61"/>
      <c r="Q1015" s="61"/>
      <c r="R1015" s="61"/>
      <c r="S1015" s="61"/>
    </row>
    <row r="1016" spans="2:19" x14ac:dyDescent="0.25">
      <c r="B1016" s="61"/>
      <c r="C1016" s="61"/>
      <c r="D1016" s="61"/>
      <c r="E1016" s="61"/>
      <c r="F1016" s="61"/>
      <c r="G1016" s="61"/>
      <c r="H1016" s="61"/>
      <c r="I1016" s="61"/>
      <c r="J1016" s="61"/>
      <c r="K1016" s="61"/>
      <c r="L1016" s="61"/>
      <c r="M1016" s="61"/>
      <c r="N1016" s="61"/>
      <c r="O1016" s="61"/>
      <c r="P1016" s="61"/>
      <c r="Q1016" s="61"/>
      <c r="R1016" s="61"/>
      <c r="S1016" s="61"/>
    </row>
    <row r="1017" spans="2:19" x14ac:dyDescent="0.25">
      <c r="B1017" s="61"/>
      <c r="C1017" s="61"/>
      <c r="D1017" s="61"/>
      <c r="E1017" s="61"/>
      <c r="F1017" s="61"/>
      <c r="G1017" s="61"/>
      <c r="H1017" s="61"/>
      <c r="I1017" s="61"/>
      <c r="J1017" s="61"/>
      <c r="K1017" s="61"/>
      <c r="L1017" s="61"/>
      <c r="M1017" s="61"/>
      <c r="N1017" s="61"/>
      <c r="O1017" s="61"/>
      <c r="P1017" s="61"/>
      <c r="Q1017" s="61"/>
      <c r="R1017" s="61"/>
      <c r="S1017" s="61"/>
    </row>
    <row r="1018" spans="2:19" x14ac:dyDescent="0.25">
      <c r="B1018" s="61"/>
      <c r="C1018" s="61"/>
      <c r="D1018" s="61"/>
      <c r="E1018" s="61"/>
      <c r="F1018" s="61"/>
      <c r="G1018" s="61"/>
      <c r="H1018" s="61"/>
      <c r="I1018" s="61"/>
      <c r="J1018" s="61"/>
      <c r="K1018" s="61"/>
      <c r="L1018" s="61"/>
      <c r="M1018" s="61"/>
      <c r="N1018" s="61"/>
      <c r="O1018" s="61"/>
      <c r="P1018" s="61"/>
      <c r="Q1018" s="61"/>
      <c r="R1018" s="61"/>
      <c r="S1018" s="61"/>
    </row>
    <row r="1019" spans="2:19" x14ac:dyDescent="0.25">
      <c r="B1019" s="61"/>
      <c r="C1019" s="61"/>
      <c r="D1019" s="61"/>
      <c r="E1019" s="61"/>
      <c r="F1019" s="61"/>
      <c r="G1019" s="61"/>
      <c r="H1019" s="61"/>
      <c r="I1019" s="61"/>
      <c r="J1019" s="61"/>
      <c r="K1019" s="61"/>
      <c r="L1019" s="61"/>
      <c r="M1019" s="61"/>
      <c r="N1019" s="61"/>
      <c r="O1019" s="61"/>
      <c r="P1019" s="61"/>
      <c r="Q1019" s="61"/>
      <c r="R1019" s="61"/>
      <c r="S1019" s="61"/>
    </row>
    <row r="1020" spans="2:19" x14ac:dyDescent="0.25">
      <c r="B1020" s="61"/>
      <c r="C1020" s="61"/>
      <c r="D1020" s="61"/>
      <c r="E1020" s="61"/>
      <c r="F1020" s="61"/>
      <c r="G1020" s="61"/>
      <c r="H1020" s="61"/>
      <c r="I1020" s="61"/>
      <c r="J1020" s="61"/>
      <c r="K1020" s="61"/>
      <c r="L1020" s="61"/>
      <c r="M1020" s="61"/>
      <c r="N1020" s="61"/>
      <c r="O1020" s="61"/>
      <c r="P1020" s="61"/>
      <c r="Q1020" s="61"/>
      <c r="R1020" s="61"/>
      <c r="S1020" s="61"/>
    </row>
    <row r="1021" spans="2:19" x14ac:dyDescent="0.25">
      <c r="B1021" s="61"/>
      <c r="C1021" s="61"/>
      <c r="D1021" s="61"/>
      <c r="E1021" s="61"/>
      <c r="F1021" s="61"/>
      <c r="G1021" s="61"/>
      <c r="H1021" s="61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</row>
    <row r="1022" spans="2:19" x14ac:dyDescent="0.25">
      <c r="B1022" s="61"/>
      <c r="C1022" s="61"/>
      <c r="D1022" s="61"/>
      <c r="E1022" s="61"/>
      <c r="F1022" s="61"/>
      <c r="G1022" s="61"/>
      <c r="H1022" s="61"/>
      <c r="I1022" s="61"/>
      <c r="J1022" s="61"/>
      <c r="K1022" s="61"/>
      <c r="L1022" s="61"/>
      <c r="M1022" s="61"/>
      <c r="N1022" s="61"/>
      <c r="O1022" s="61"/>
      <c r="P1022" s="61"/>
      <c r="Q1022" s="61"/>
      <c r="R1022" s="61"/>
      <c r="S1022" s="61"/>
    </row>
    <row r="1023" spans="2:19" x14ac:dyDescent="0.25">
      <c r="B1023" s="61"/>
      <c r="C1023" s="61"/>
      <c r="D1023" s="61"/>
      <c r="E1023" s="61"/>
      <c r="F1023" s="61"/>
      <c r="G1023" s="61"/>
      <c r="H1023" s="61"/>
      <c r="I1023" s="61"/>
      <c r="J1023" s="61"/>
      <c r="K1023" s="61"/>
      <c r="L1023" s="61"/>
      <c r="M1023" s="61"/>
      <c r="N1023" s="61"/>
      <c r="O1023" s="61"/>
      <c r="P1023" s="61"/>
      <c r="Q1023" s="61"/>
      <c r="R1023" s="61"/>
      <c r="S1023" s="61"/>
    </row>
    <row r="1024" spans="2:19" x14ac:dyDescent="0.25">
      <c r="B1024" s="61"/>
      <c r="C1024" s="61"/>
      <c r="D1024" s="61"/>
      <c r="E1024" s="61"/>
      <c r="F1024" s="61"/>
      <c r="G1024" s="61"/>
      <c r="H1024" s="61"/>
      <c r="I1024" s="61"/>
      <c r="J1024" s="61"/>
      <c r="K1024" s="61"/>
      <c r="L1024" s="61"/>
      <c r="M1024" s="61"/>
      <c r="N1024" s="61"/>
      <c r="O1024" s="61"/>
      <c r="P1024" s="61"/>
      <c r="Q1024" s="61"/>
      <c r="R1024" s="61"/>
      <c r="S1024" s="61"/>
    </row>
    <row r="1025" spans="2:19" x14ac:dyDescent="0.25">
      <c r="B1025" s="61"/>
      <c r="C1025" s="61"/>
      <c r="D1025" s="61"/>
      <c r="E1025" s="61"/>
      <c r="F1025" s="61"/>
      <c r="G1025" s="61"/>
      <c r="H1025" s="61"/>
      <c r="I1025" s="61"/>
      <c r="J1025" s="61"/>
      <c r="K1025" s="61"/>
      <c r="L1025" s="61"/>
      <c r="M1025" s="61"/>
      <c r="N1025" s="61"/>
      <c r="O1025" s="61"/>
      <c r="P1025" s="61"/>
      <c r="Q1025" s="61"/>
      <c r="R1025" s="61"/>
      <c r="S1025" s="61"/>
    </row>
    <row r="1026" spans="2:19" x14ac:dyDescent="0.25">
      <c r="B1026" s="61"/>
      <c r="C1026" s="61"/>
      <c r="D1026" s="61"/>
      <c r="E1026" s="61"/>
      <c r="F1026" s="61"/>
      <c r="G1026" s="61"/>
      <c r="H1026" s="61"/>
      <c r="I1026" s="61"/>
      <c r="J1026" s="61"/>
      <c r="K1026" s="61"/>
      <c r="L1026" s="61"/>
      <c r="M1026" s="61"/>
      <c r="N1026" s="61"/>
      <c r="O1026" s="61"/>
      <c r="P1026" s="61"/>
      <c r="Q1026" s="61"/>
      <c r="R1026" s="61"/>
      <c r="S1026" s="61"/>
    </row>
    <row r="1027" spans="2:19" x14ac:dyDescent="0.25">
      <c r="B1027" s="61"/>
      <c r="C1027" s="61"/>
      <c r="D1027" s="61"/>
      <c r="E1027" s="61"/>
      <c r="F1027" s="61"/>
      <c r="G1027" s="61"/>
      <c r="H1027" s="61"/>
      <c r="I1027" s="61"/>
      <c r="J1027" s="61"/>
      <c r="K1027" s="61"/>
      <c r="L1027" s="61"/>
      <c r="M1027" s="61"/>
      <c r="N1027" s="61"/>
      <c r="O1027" s="61"/>
      <c r="P1027" s="61"/>
      <c r="Q1027" s="61"/>
      <c r="R1027" s="61"/>
      <c r="S1027" s="61"/>
    </row>
    <row r="1028" spans="2:19" x14ac:dyDescent="0.25">
      <c r="B1028" s="61"/>
      <c r="C1028" s="61"/>
      <c r="D1028" s="61"/>
      <c r="E1028" s="61"/>
      <c r="F1028" s="61"/>
      <c r="G1028" s="61"/>
      <c r="H1028" s="61"/>
      <c r="I1028" s="61"/>
      <c r="J1028" s="61"/>
      <c r="K1028" s="61"/>
      <c r="L1028" s="61"/>
      <c r="M1028" s="61"/>
      <c r="N1028" s="61"/>
      <c r="O1028" s="61"/>
      <c r="P1028" s="61"/>
      <c r="Q1028" s="61"/>
      <c r="R1028" s="61"/>
      <c r="S1028" s="61"/>
    </row>
    <row r="1029" spans="2:19" x14ac:dyDescent="0.25">
      <c r="B1029" s="61"/>
      <c r="C1029" s="61"/>
      <c r="D1029" s="61"/>
      <c r="E1029" s="61"/>
      <c r="F1029" s="61"/>
      <c r="G1029" s="61"/>
      <c r="H1029" s="61"/>
      <c r="I1029" s="61"/>
      <c r="J1029" s="61"/>
      <c r="K1029" s="61"/>
      <c r="L1029" s="61"/>
      <c r="M1029" s="61"/>
      <c r="N1029" s="61"/>
      <c r="O1029" s="61"/>
      <c r="P1029" s="61"/>
      <c r="Q1029" s="61"/>
      <c r="R1029" s="61"/>
      <c r="S1029" s="61"/>
    </row>
    <row r="1030" spans="2:19" x14ac:dyDescent="0.25">
      <c r="B1030" s="61"/>
      <c r="C1030" s="61"/>
      <c r="D1030" s="61"/>
      <c r="E1030" s="61"/>
      <c r="F1030" s="61"/>
      <c r="G1030" s="61"/>
      <c r="H1030" s="61"/>
      <c r="I1030" s="61"/>
      <c r="J1030" s="61"/>
      <c r="K1030" s="61"/>
      <c r="L1030" s="61"/>
      <c r="M1030" s="61"/>
      <c r="N1030" s="61"/>
      <c r="O1030" s="61"/>
      <c r="P1030" s="61"/>
      <c r="Q1030" s="61"/>
      <c r="R1030" s="61"/>
      <c r="S1030" s="61"/>
    </row>
    <row r="1031" spans="2:19" x14ac:dyDescent="0.25">
      <c r="B1031" s="61"/>
      <c r="C1031" s="61"/>
      <c r="D1031" s="61"/>
      <c r="E1031" s="61"/>
      <c r="F1031" s="61"/>
      <c r="G1031" s="61"/>
      <c r="H1031" s="61"/>
      <c r="I1031" s="61"/>
      <c r="J1031" s="61"/>
      <c r="K1031" s="61"/>
      <c r="L1031" s="61"/>
      <c r="M1031" s="61"/>
      <c r="N1031" s="61"/>
      <c r="O1031" s="61"/>
      <c r="P1031" s="61"/>
      <c r="Q1031" s="61"/>
      <c r="R1031" s="61"/>
      <c r="S1031" s="61"/>
    </row>
    <row r="1032" spans="2:19" x14ac:dyDescent="0.25">
      <c r="B1032" s="61"/>
      <c r="C1032" s="61"/>
      <c r="D1032" s="61"/>
      <c r="E1032" s="61"/>
      <c r="F1032" s="61"/>
      <c r="G1032" s="61"/>
      <c r="H1032" s="61"/>
      <c r="I1032" s="61"/>
      <c r="J1032" s="61"/>
      <c r="K1032" s="61"/>
      <c r="L1032" s="61"/>
      <c r="M1032" s="61"/>
      <c r="N1032" s="61"/>
      <c r="O1032" s="61"/>
      <c r="P1032" s="61"/>
      <c r="Q1032" s="61"/>
      <c r="R1032" s="61"/>
      <c r="S1032" s="61"/>
    </row>
    <row r="1033" spans="2:19" x14ac:dyDescent="0.25">
      <c r="B1033" s="61"/>
      <c r="C1033" s="61"/>
      <c r="D1033" s="61"/>
      <c r="E1033" s="61"/>
      <c r="F1033" s="61"/>
      <c r="G1033" s="61"/>
      <c r="H1033" s="61"/>
      <c r="I1033" s="61"/>
      <c r="J1033" s="61"/>
      <c r="K1033" s="61"/>
      <c r="L1033" s="61"/>
      <c r="M1033" s="61"/>
      <c r="N1033" s="61"/>
      <c r="O1033" s="61"/>
      <c r="P1033" s="61"/>
      <c r="Q1033" s="61"/>
      <c r="R1033" s="61"/>
      <c r="S1033" s="61"/>
    </row>
    <row r="1034" spans="2:19" x14ac:dyDescent="0.25">
      <c r="B1034" s="61"/>
      <c r="C1034" s="61"/>
      <c r="D1034" s="61"/>
      <c r="E1034" s="61"/>
      <c r="F1034" s="61"/>
      <c r="G1034" s="61"/>
      <c r="H1034" s="61"/>
      <c r="I1034" s="61"/>
      <c r="J1034" s="61"/>
      <c r="K1034" s="61"/>
      <c r="L1034" s="61"/>
      <c r="M1034" s="61"/>
      <c r="N1034" s="61"/>
      <c r="O1034" s="61"/>
      <c r="P1034" s="61"/>
      <c r="Q1034" s="61"/>
      <c r="R1034" s="61"/>
      <c r="S1034" s="61"/>
    </row>
    <row r="1035" spans="2:19" x14ac:dyDescent="0.25">
      <c r="B1035" s="61"/>
      <c r="C1035" s="61"/>
      <c r="D1035" s="61"/>
      <c r="E1035" s="61"/>
      <c r="F1035" s="61"/>
      <c r="G1035" s="61"/>
      <c r="H1035" s="61"/>
      <c r="I1035" s="61"/>
      <c r="J1035" s="61"/>
      <c r="K1035" s="61"/>
      <c r="L1035" s="61"/>
      <c r="M1035" s="61"/>
      <c r="N1035" s="61"/>
      <c r="O1035" s="61"/>
      <c r="P1035" s="61"/>
      <c r="Q1035" s="61"/>
      <c r="R1035" s="61"/>
      <c r="S1035" s="61"/>
    </row>
    <row r="1036" spans="2:19" x14ac:dyDescent="0.25">
      <c r="B1036" s="61"/>
      <c r="C1036" s="61"/>
      <c r="D1036" s="61"/>
      <c r="E1036" s="61"/>
      <c r="F1036" s="61"/>
      <c r="G1036" s="61"/>
      <c r="H1036" s="61"/>
      <c r="I1036" s="61"/>
      <c r="J1036" s="61"/>
      <c r="K1036" s="61"/>
      <c r="L1036" s="61"/>
      <c r="M1036" s="61"/>
      <c r="N1036" s="61"/>
      <c r="O1036" s="61"/>
      <c r="P1036" s="61"/>
      <c r="Q1036" s="61"/>
      <c r="R1036" s="61"/>
      <c r="S1036" s="61"/>
    </row>
    <row r="1037" spans="2:19" x14ac:dyDescent="0.25">
      <c r="B1037" s="61"/>
      <c r="C1037" s="61"/>
      <c r="D1037" s="61"/>
      <c r="E1037" s="61"/>
      <c r="F1037" s="61"/>
      <c r="G1037" s="61"/>
      <c r="H1037" s="61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</row>
    <row r="1038" spans="2:19" x14ac:dyDescent="0.25">
      <c r="B1038" s="61"/>
      <c r="C1038" s="61"/>
      <c r="D1038" s="61"/>
      <c r="E1038" s="61"/>
      <c r="F1038" s="61"/>
      <c r="G1038" s="61"/>
      <c r="H1038" s="61"/>
      <c r="I1038" s="61"/>
      <c r="J1038" s="61"/>
      <c r="K1038" s="61"/>
      <c r="L1038" s="61"/>
      <c r="M1038" s="61"/>
      <c r="N1038" s="61"/>
      <c r="O1038" s="61"/>
      <c r="P1038" s="61"/>
      <c r="Q1038" s="61"/>
      <c r="R1038" s="61"/>
      <c r="S1038" s="61"/>
    </row>
    <row r="1039" spans="2:19" x14ac:dyDescent="0.25">
      <c r="B1039" s="61"/>
      <c r="C1039" s="61"/>
      <c r="D1039" s="61"/>
      <c r="E1039" s="61"/>
      <c r="F1039" s="61"/>
      <c r="G1039" s="61"/>
      <c r="H1039" s="61"/>
      <c r="I1039" s="61"/>
      <c r="J1039" s="61"/>
      <c r="K1039" s="61"/>
      <c r="L1039" s="61"/>
      <c r="M1039" s="61"/>
      <c r="N1039" s="61"/>
      <c r="O1039" s="61"/>
      <c r="P1039" s="61"/>
      <c r="Q1039" s="61"/>
      <c r="R1039" s="61"/>
      <c r="S1039" s="61"/>
    </row>
    <row r="1040" spans="2:19" x14ac:dyDescent="0.25">
      <c r="B1040" s="61"/>
      <c r="C1040" s="61"/>
      <c r="D1040" s="61"/>
      <c r="E1040" s="61"/>
      <c r="F1040" s="61"/>
      <c r="G1040" s="61"/>
      <c r="H1040" s="61"/>
      <c r="I1040" s="61"/>
      <c r="J1040" s="61"/>
      <c r="K1040" s="61"/>
      <c r="L1040" s="61"/>
      <c r="M1040" s="61"/>
      <c r="N1040" s="61"/>
      <c r="O1040" s="61"/>
      <c r="P1040" s="61"/>
      <c r="Q1040" s="61"/>
      <c r="R1040" s="61"/>
      <c r="S1040" s="61"/>
    </row>
    <row r="1041" spans="2:19" x14ac:dyDescent="0.25">
      <c r="B1041" s="61"/>
      <c r="C1041" s="61"/>
      <c r="D1041" s="61"/>
      <c r="E1041" s="61"/>
      <c r="F1041" s="61"/>
      <c r="G1041" s="61"/>
      <c r="H1041" s="61"/>
      <c r="I1041" s="61"/>
      <c r="J1041" s="61"/>
      <c r="K1041" s="61"/>
      <c r="L1041" s="61"/>
      <c r="M1041" s="61"/>
      <c r="N1041" s="61"/>
      <c r="O1041" s="61"/>
      <c r="P1041" s="61"/>
      <c r="Q1041" s="61"/>
      <c r="R1041" s="61"/>
      <c r="S1041" s="61"/>
    </row>
    <row r="1042" spans="2:19" x14ac:dyDescent="0.25">
      <c r="B1042" s="61"/>
      <c r="C1042" s="61"/>
      <c r="D1042" s="61"/>
      <c r="E1042" s="61"/>
      <c r="F1042" s="61"/>
      <c r="G1042" s="61"/>
      <c r="H1042" s="61"/>
      <c r="I1042" s="61"/>
      <c r="J1042" s="61"/>
      <c r="K1042" s="61"/>
      <c r="L1042" s="61"/>
      <c r="M1042" s="61"/>
      <c r="N1042" s="61"/>
      <c r="O1042" s="61"/>
      <c r="P1042" s="61"/>
      <c r="Q1042" s="61"/>
      <c r="R1042" s="61"/>
      <c r="S1042" s="61"/>
    </row>
    <row r="1043" spans="2:19" x14ac:dyDescent="0.25">
      <c r="B1043" s="61"/>
      <c r="C1043" s="61"/>
      <c r="D1043" s="61"/>
      <c r="E1043" s="61"/>
      <c r="F1043" s="61"/>
      <c r="G1043" s="61"/>
      <c r="H1043" s="61"/>
      <c r="I1043" s="61"/>
      <c r="J1043" s="61"/>
      <c r="K1043" s="61"/>
      <c r="L1043" s="61"/>
      <c r="M1043" s="61"/>
      <c r="N1043" s="61"/>
      <c r="O1043" s="61"/>
      <c r="P1043" s="61"/>
      <c r="Q1043" s="61"/>
      <c r="R1043" s="61"/>
      <c r="S1043" s="61"/>
    </row>
    <row r="1044" spans="2:19" x14ac:dyDescent="0.25">
      <c r="B1044" s="61"/>
      <c r="C1044" s="61"/>
      <c r="D1044" s="61"/>
      <c r="E1044" s="61"/>
      <c r="F1044" s="61"/>
      <c r="G1044" s="61"/>
      <c r="H1044" s="61"/>
      <c r="I1044" s="61"/>
      <c r="J1044" s="61"/>
      <c r="K1044" s="61"/>
      <c r="L1044" s="61"/>
      <c r="M1044" s="61"/>
      <c r="N1044" s="61"/>
      <c r="O1044" s="61"/>
      <c r="P1044" s="61"/>
      <c r="Q1044" s="61"/>
      <c r="R1044" s="61"/>
      <c r="S1044" s="61"/>
    </row>
    <row r="1045" spans="2:19" x14ac:dyDescent="0.25">
      <c r="B1045" s="61"/>
      <c r="C1045" s="61"/>
      <c r="D1045" s="61"/>
      <c r="E1045" s="61"/>
      <c r="F1045" s="61"/>
      <c r="G1045" s="61"/>
      <c r="H1045" s="61"/>
      <c r="I1045" s="61"/>
      <c r="J1045" s="61"/>
      <c r="K1045" s="61"/>
      <c r="L1045" s="61"/>
      <c r="M1045" s="61"/>
      <c r="N1045" s="61"/>
      <c r="O1045" s="61"/>
      <c r="P1045" s="61"/>
      <c r="Q1045" s="61"/>
      <c r="R1045" s="61"/>
      <c r="S1045" s="61"/>
    </row>
    <row r="1046" spans="2:19" x14ac:dyDescent="0.25">
      <c r="B1046" s="61"/>
      <c r="C1046" s="61"/>
      <c r="D1046" s="61"/>
      <c r="E1046" s="61"/>
      <c r="F1046" s="61"/>
      <c r="G1046" s="61"/>
      <c r="H1046" s="61"/>
      <c r="I1046" s="61"/>
      <c r="J1046" s="61"/>
      <c r="K1046" s="61"/>
      <c r="L1046" s="61"/>
      <c r="M1046" s="61"/>
      <c r="N1046" s="61"/>
      <c r="O1046" s="61"/>
      <c r="P1046" s="61"/>
      <c r="Q1046" s="61"/>
      <c r="R1046" s="61"/>
      <c r="S1046" s="61"/>
    </row>
    <row r="1047" spans="2:19" x14ac:dyDescent="0.25">
      <c r="B1047" s="61"/>
      <c r="C1047" s="61"/>
      <c r="D1047" s="61"/>
      <c r="E1047" s="61"/>
      <c r="F1047" s="61"/>
      <c r="G1047" s="61"/>
      <c r="H1047" s="61"/>
      <c r="I1047" s="61"/>
      <c r="J1047" s="61"/>
      <c r="K1047" s="61"/>
      <c r="L1047" s="61"/>
      <c r="M1047" s="61"/>
      <c r="N1047" s="61"/>
      <c r="O1047" s="61"/>
      <c r="P1047" s="61"/>
      <c r="Q1047" s="61"/>
      <c r="R1047" s="61"/>
      <c r="S1047" s="61"/>
    </row>
    <row r="1048" spans="2:19" x14ac:dyDescent="0.25">
      <c r="B1048" s="61"/>
      <c r="C1048" s="61"/>
      <c r="D1048" s="61"/>
      <c r="E1048" s="61"/>
      <c r="F1048" s="61"/>
      <c r="G1048" s="61"/>
      <c r="H1048" s="61"/>
      <c r="I1048" s="61"/>
      <c r="J1048" s="61"/>
      <c r="K1048" s="61"/>
      <c r="L1048" s="61"/>
      <c r="M1048" s="61"/>
      <c r="N1048" s="61"/>
      <c r="O1048" s="61"/>
      <c r="P1048" s="61"/>
      <c r="Q1048" s="61"/>
      <c r="R1048" s="61"/>
      <c r="S1048" s="61"/>
    </row>
    <row r="1049" spans="2:19" x14ac:dyDescent="0.25">
      <c r="B1049" s="61"/>
      <c r="C1049" s="61"/>
      <c r="D1049" s="61"/>
      <c r="E1049" s="61"/>
      <c r="F1049" s="61"/>
      <c r="G1049" s="61"/>
      <c r="H1049" s="61"/>
      <c r="I1049" s="61"/>
      <c r="J1049" s="61"/>
      <c r="K1049" s="61"/>
      <c r="L1049" s="61"/>
      <c r="M1049" s="61"/>
      <c r="N1049" s="61"/>
      <c r="O1049" s="61"/>
      <c r="P1049" s="61"/>
      <c r="Q1049" s="61"/>
      <c r="R1049" s="61"/>
      <c r="S1049" s="61"/>
    </row>
    <row r="1050" spans="2:19" x14ac:dyDescent="0.25">
      <c r="B1050" s="61"/>
      <c r="C1050" s="61"/>
      <c r="D1050" s="61"/>
      <c r="E1050" s="61"/>
      <c r="F1050" s="61"/>
      <c r="G1050" s="61"/>
      <c r="H1050" s="61"/>
      <c r="I1050" s="61"/>
      <c r="J1050" s="61"/>
      <c r="K1050" s="61"/>
      <c r="L1050" s="61"/>
      <c r="M1050" s="61"/>
      <c r="N1050" s="61"/>
      <c r="O1050" s="61"/>
      <c r="P1050" s="61"/>
      <c r="Q1050" s="61"/>
      <c r="R1050" s="61"/>
      <c r="S1050" s="61"/>
    </row>
    <row r="1051" spans="2:19" x14ac:dyDescent="0.25">
      <c r="B1051" s="61"/>
      <c r="C1051" s="61"/>
      <c r="D1051" s="61"/>
      <c r="E1051" s="61"/>
      <c r="F1051" s="61"/>
      <c r="G1051" s="61"/>
      <c r="H1051" s="61"/>
      <c r="I1051" s="61"/>
      <c r="J1051" s="61"/>
      <c r="K1051" s="61"/>
      <c r="L1051" s="61"/>
      <c r="M1051" s="61"/>
      <c r="N1051" s="61"/>
      <c r="O1051" s="61"/>
      <c r="P1051" s="61"/>
      <c r="Q1051" s="61"/>
      <c r="R1051" s="61"/>
      <c r="S1051" s="61"/>
    </row>
    <row r="1052" spans="2:19" x14ac:dyDescent="0.25">
      <c r="B1052" s="61"/>
      <c r="C1052" s="61"/>
      <c r="D1052" s="61"/>
      <c r="E1052" s="61"/>
      <c r="F1052" s="61"/>
      <c r="G1052" s="61"/>
      <c r="H1052" s="61"/>
      <c r="I1052" s="61"/>
      <c r="J1052" s="61"/>
      <c r="K1052" s="61"/>
      <c r="L1052" s="61"/>
      <c r="M1052" s="61"/>
      <c r="N1052" s="61"/>
      <c r="O1052" s="61"/>
      <c r="P1052" s="61"/>
      <c r="Q1052" s="61"/>
      <c r="R1052" s="61"/>
      <c r="S1052" s="61"/>
    </row>
    <row r="1053" spans="2:19" x14ac:dyDescent="0.25">
      <c r="B1053" s="61"/>
      <c r="C1053" s="61"/>
      <c r="D1053" s="61"/>
      <c r="E1053" s="61"/>
      <c r="F1053" s="61"/>
      <c r="G1053" s="61"/>
      <c r="H1053" s="61"/>
      <c r="I1053" s="61"/>
      <c r="J1053" s="61"/>
      <c r="K1053" s="61"/>
      <c r="L1053" s="61"/>
      <c r="M1053" s="61"/>
      <c r="N1053" s="61"/>
      <c r="O1053" s="61"/>
      <c r="P1053" s="61"/>
      <c r="Q1053" s="61"/>
      <c r="R1053" s="61"/>
      <c r="S1053" s="61"/>
    </row>
    <row r="1054" spans="2:19" x14ac:dyDescent="0.25">
      <c r="B1054" s="61"/>
      <c r="C1054" s="61"/>
      <c r="D1054" s="61"/>
      <c r="E1054" s="61"/>
      <c r="F1054" s="61"/>
      <c r="G1054" s="61"/>
      <c r="H1054" s="61"/>
      <c r="I1054" s="61"/>
      <c r="J1054" s="61"/>
      <c r="K1054" s="61"/>
      <c r="L1054" s="61"/>
      <c r="M1054" s="61"/>
      <c r="N1054" s="61"/>
      <c r="O1054" s="61"/>
      <c r="P1054" s="61"/>
      <c r="Q1054" s="61"/>
      <c r="R1054" s="61"/>
      <c r="S1054" s="61"/>
    </row>
    <row r="1055" spans="2:19" x14ac:dyDescent="0.25">
      <c r="B1055" s="61"/>
      <c r="C1055" s="61"/>
      <c r="D1055" s="61"/>
      <c r="E1055" s="61"/>
      <c r="F1055" s="61"/>
      <c r="G1055" s="61"/>
      <c r="H1055" s="61"/>
      <c r="I1055" s="61"/>
      <c r="J1055" s="61"/>
      <c r="K1055" s="61"/>
      <c r="L1055" s="61"/>
      <c r="M1055" s="61"/>
      <c r="N1055" s="61"/>
      <c r="O1055" s="61"/>
      <c r="P1055" s="61"/>
      <c r="Q1055" s="61"/>
      <c r="R1055" s="61"/>
      <c r="S1055" s="61"/>
    </row>
    <row r="1056" spans="2:19" x14ac:dyDescent="0.25">
      <c r="B1056" s="61"/>
      <c r="C1056" s="61"/>
      <c r="D1056" s="61"/>
      <c r="E1056" s="61"/>
      <c r="F1056" s="61"/>
      <c r="G1056" s="61"/>
      <c r="H1056" s="61"/>
      <c r="I1056" s="61"/>
      <c r="J1056" s="61"/>
      <c r="K1056" s="61"/>
      <c r="L1056" s="61"/>
      <c r="M1056" s="61"/>
      <c r="N1056" s="61"/>
      <c r="O1056" s="61"/>
      <c r="P1056" s="61"/>
      <c r="Q1056" s="61"/>
      <c r="R1056" s="61"/>
      <c r="S1056" s="61"/>
    </row>
    <row r="1057" spans="2:19" x14ac:dyDescent="0.25">
      <c r="B1057" s="61"/>
      <c r="C1057" s="61"/>
      <c r="D1057" s="61"/>
      <c r="E1057" s="61"/>
      <c r="F1057" s="61"/>
      <c r="G1057" s="61"/>
      <c r="H1057" s="61"/>
      <c r="I1057" s="61"/>
      <c r="J1057" s="61"/>
      <c r="K1057" s="61"/>
      <c r="L1057" s="61"/>
      <c r="M1057" s="61"/>
      <c r="N1057" s="61"/>
      <c r="O1057" s="61"/>
      <c r="P1057" s="61"/>
      <c r="Q1057" s="61"/>
      <c r="R1057" s="61"/>
      <c r="S1057" s="61"/>
    </row>
    <row r="1058" spans="2:19" x14ac:dyDescent="0.25">
      <c r="B1058" s="61"/>
      <c r="C1058" s="61"/>
      <c r="D1058" s="61"/>
      <c r="E1058" s="61"/>
      <c r="F1058" s="61"/>
      <c r="G1058" s="61"/>
      <c r="H1058" s="61"/>
      <c r="I1058" s="61"/>
      <c r="J1058" s="61"/>
      <c r="K1058" s="61"/>
      <c r="L1058" s="61"/>
      <c r="M1058" s="61"/>
      <c r="N1058" s="61"/>
      <c r="O1058" s="61"/>
      <c r="P1058" s="61"/>
      <c r="Q1058" s="61"/>
      <c r="R1058" s="61"/>
      <c r="S1058" s="61"/>
    </row>
    <row r="1059" spans="2:19" x14ac:dyDescent="0.25">
      <c r="B1059" s="61"/>
      <c r="C1059" s="61"/>
      <c r="D1059" s="61"/>
      <c r="E1059" s="61"/>
      <c r="F1059" s="61"/>
      <c r="G1059" s="61"/>
      <c r="H1059" s="61"/>
      <c r="I1059" s="61"/>
      <c r="J1059" s="61"/>
      <c r="K1059" s="61"/>
      <c r="L1059" s="61"/>
      <c r="M1059" s="61"/>
      <c r="N1059" s="61"/>
      <c r="O1059" s="61"/>
      <c r="P1059" s="61"/>
      <c r="Q1059" s="61"/>
      <c r="R1059" s="61"/>
      <c r="S1059" s="61"/>
    </row>
    <row r="1060" spans="2:19" x14ac:dyDescent="0.25">
      <c r="B1060" s="61"/>
      <c r="C1060" s="61"/>
      <c r="D1060" s="61"/>
      <c r="E1060" s="61"/>
      <c r="F1060" s="61"/>
      <c r="G1060" s="61"/>
      <c r="H1060" s="61"/>
      <c r="I1060" s="61"/>
      <c r="J1060" s="61"/>
      <c r="K1060" s="61"/>
      <c r="L1060" s="61"/>
      <c r="M1060" s="61"/>
      <c r="N1060" s="61"/>
      <c r="O1060" s="61"/>
      <c r="P1060" s="61"/>
      <c r="Q1060" s="61"/>
      <c r="R1060" s="61"/>
      <c r="S1060" s="61"/>
    </row>
    <row r="1061" spans="2:19" x14ac:dyDescent="0.25">
      <c r="B1061" s="61"/>
      <c r="C1061" s="61"/>
      <c r="D1061" s="61"/>
      <c r="E1061" s="61"/>
      <c r="F1061" s="61"/>
      <c r="G1061" s="61"/>
      <c r="H1061" s="61"/>
      <c r="I1061" s="61"/>
      <c r="J1061" s="61"/>
      <c r="K1061" s="61"/>
      <c r="L1061" s="61"/>
      <c r="M1061" s="61"/>
      <c r="N1061" s="61"/>
      <c r="O1061" s="61"/>
      <c r="P1061" s="61"/>
      <c r="Q1061" s="61"/>
      <c r="R1061" s="61"/>
      <c r="S1061" s="61"/>
    </row>
    <row r="1062" spans="2:19" x14ac:dyDescent="0.25">
      <c r="B1062" s="61"/>
      <c r="C1062" s="61"/>
      <c r="D1062" s="61"/>
      <c r="E1062" s="61"/>
      <c r="F1062" s="61"/>
      <c r="G1062" s="61"/>
      <c r="H1062" s="61"/>
      <c r="I1062" s="61"/>
      <c r="J1062" s="61"/>
      <c r="K1062" s="61"/>
      <c r="L1062" s="61"/>
      <c r="M1062" s="61"/>
      <c r="N1062" s="61"/>
      <c r="O1062" s="61"/>
      <c r="P1062" s="61"/>
      <c r="Q1062" s="61"/>
      <c r="R1062" s="61"/>
      <c r="S1062" s="61"/>
    </row>
    <row r="1063" spans="2:19" x14ac:dyDescent="0.25">
      <c r="B1063" s="61"/>
      <c r="C1063" s="61"/>
      <c r="D1063" s="61"/>
      <c r="E1063" s="61"/>
      <c r="F1063" s="61"/>
      <c r="G1063" s="61"/>
      <c r="H1063" s="61"/>
      <c r="I1063" s="61"/>
      <c r="J1063" s="61"/>
      <c r="K1063" s="61"/>
      <c r="L1063" s="61"/>
      <c r="M1063" s="61"/>
      <c r="N1063" s="61"/>
      <c r="O1063" s="61"/>
      <c r="P1063" s="61"/>
      <c r="Q1063" s="61"/>
      <c r="R1063" s="61"/>
      <c r="S1063" s="61"/>
    </row>
    <row r="1064" spans="2:19" x14ac:dyDescent="0.25">
      <c r="B1064" s="61"/>
      <c r="C1064" s="61"/>
      <c r="D1064" s="61"/>
      <c r="E1064" s="61"/>
      <c r="F1064" s="61"/>
      <c r="G1064" s="61"/>
      <c r="H1064" s="61"/>
      <c r="I1064" s="61"/>
      <c r="J1064" s="61"/>
      <c r="K1064" s="61"/>
      <c r="L1064" s="61"/>
      <c r="M1064" s="61"/>
      <c r="N1064" s="61"/>
      <c r="O1064" s="61"/>
      <c r="P1064" s="61"/>
      <c r="Q1064" s="61"/>
      <c r="R1064" s="61"/>
      <c r="S1064" s="61"/>
    </row>
    <row r="1065" spans="2:19" x14ac:dyDescent="0.25">
      <c r="B1065" s="61"/>
      <c r="C1065" s="61"/>
      <c r="D1065" s="61"/>
      <c r="E1065" s="61"/>
      <c r="F1065" s="61"/>
      <c r="G1065" s="61"/>
      <c r="H1065" s="61"/>
      <c r="I1065" s="61"/>
      <c r="J1065" s="61"/>
      <c r="K1065" s="61"/>
      <c r="L1065" s="61"/>
      <c r="M1065" s="61"/>
      <c r="N1065" s="61"/>
      <c r="O1065" s="61"/>
      <c r="P1065" s="61"/>
      <c r="Q1065" s="61"/>
      <c r="R1065" s="61"/>
      <c r="S1065" s="61"/>
    </row>
    <row r="1066" spans="2:19" x14ac:dyDescent="0.25">
      <c r="B1066" s="61"/>
      <c r="C1066" s="61"/>
      <c r="D1066" s="61"/>
      <c r="E1066" s="61"/>
      <c r="F1066" s="61"/>
      <c r="G1066" s="61"/>
      <c r="H1066" s="61"/>
      <c r="I1066" s="61"/>
      <c r="J1066" s="61"/>
      <c r="K1066" s="61"/>
      <c r="L1066" s="61"/>
      <c r="M1066" s="61"/>
      <c r="N1066" s="61"/>
      <c r="O1066" s="61"/>
      <c r="P1066" s="61"/>
      <c r="Q1066" s="61"/>
      <c r="R1066" s="61"/>
      <c r="S1066" s="61"/>
    </row>
    <row r="1067" spans="2:19" x14ac:dyDescent="0.25">
      <c r="B1067" s="61"/>
      <c r="C1067" s="61"/>
      <c r="D1067" s="61"/>
      <c r="E1067" s="61"/>
      <c r="F1067" s="61"/>
      <c r="G1067" s="61"/>
      <c r="H1067" s="61"/>
      <c r="I1067" s="61"/>
      <c r="J1067" s="61"/>
      <c r="K1067" s="61"/>
      <c r="L1067" s="61"/>
      <c r="M1067" s="61"/>
      <c r="N1067" s="61"/>
      <c r="O1067" s="61"/>
      <c r="P1067" s="61"/>
      <c r="Q1067" s="61"/>
      <c r="R1067" s="61"/>
      <c r="S1067" s="61"/>
    </row>
    <row r="1068" spans="2:19" x14ac:dyDescent="0.25">
      <c r="B1068" s="61"/>
      <c r="C1068" s="61"/>
      <c r="D1068" s="61"/>
      <c r="E1068" s="61"/>
      <c r="F1068" s="61"/>
      <c r="G1068" s="61"/>
      <c r="H1068" s="61"/>
      <c r="I1068" s="61"/>
      <c r="J1068" s="61"/>
      <c r="K1068" s="61"/>
      <c r="L1068" s="61"/>
      <c r="M1068" s="61"/>
      <c r="N1068" s="61"/>
      <c r="O1068" s="61"/>
      <c r="P1068" s="61"/>
      <c r="Q1068" s="61"/>
      <c r="R1068" s="61"/>
      <c r="S1068" s="61"/>
    </row>
    <row r="1069" spans="2:19" x14ac:dyDescent="0.25">
      <c r="B1069" s="61"/>
      <c r="C1069" s="61"/>
      <c r="D1069" s="61"/>
      <c r="E1069" s="61"/>
      <c r="F1069" s="61"/>
      <c r="G1069" s="61"/>
      <c r="H1069" s="61"/>
      <c r="I1069" s="61"/>
      <c r="J1069" s="61"/>
      <c r="K1069" s="61"/>
      <c r="L1069" s="61"/>
      <c r="M1069" s="61"/>
      <c r="N1069" s="61"/>
      <c r="O1069" s="61"/>
      <c r="P1069" s="61"/>
      <c r="Q1069" s="61"/>
      <c r="R1069" s="61"/>
      <c r="S1069" s="61"/>
    </row>
    <row r="1070" spans="2:19" x14ac:dyDescent="0.25">
      <c r="B1070" s="61"/>
      <c r="C1070" s="61"/>
      <c r="D1070" s="61"/>
      <c r="E1070" s="61"/>
      <c r="F1070" s="61"/>
      <c r="G1070" s="61"/>
      <c r="H1070" s="61"/>
      <c r="I1070" s="61"/>
      <c r="J1070" s="61"/>
      <c r="K1070" s="61"/>
      <c r="L1070" s="61"/>
      <c r="M1070" s="61"/>
      <c r="N1070" s="61"/>
      <c r="O1070" s="61"/>
      <c r="P1070" s="61"/>
      <c r="Q1070" s="61"/>
      <c r="R1070" s="61"/>
      <c r="S1070" s="61"/>
    </row>
    <row r="1071" spans="2:19" x14ac:dyDescent="0.25">
      <c r="B1071" s="61"/>
      <c r="C1071" s="61"/>
      <c r="D1071" s="61"/>
      <c r="E1071" s="61"/>
      <c r="F1071" s="61"/>
      <c r="G1071" s="61"/>
      <c r="H1071" s="61"/>
      <c r="I1071" s="61"/>
      <c r="J1071" s="61"/>
      <c r="K1071" s="61"/>
      <c r="L1071" s="61"/>
      <c r="M1071" s="61"/>
      <c r="N1071" s="61"/>
      <c r="O1071" s="61"/>
      <c r="P1071" s="61"/>
      <c r="Q1071" s="61"/>
      <c r="R1071" s="61"/>
      <c r="S1071" s="61"/>
    </row>
    <row r="1072" spans="2:19" x14ac:dyDescent="0.25">
      <c r="B1072" s="61"/>
      <c r="C1072" s="61"/>
      <c r="D1072" s="61"/>
      <c r="E1072" s="61"/>
      <c r="F1072" s="61"/>
      <c r="G1072" s="61"/>
      <c r="H1072" s="61"/>
      <c r="I1072" s="61"/>
      <c r="J1072" s="61"/>
      <c r="K1072" s="61"/>
      <c r="L1072" s="61"/>
      <c r="M1072" s="61"/>
      <c r="N1072" s="61"/>
      <c r="O1072" s="61"/>
      <c r="P1072" s="61"/>
      <c r="Q1072" s="61"/>
      <c r="R1072" s="61"/>
      <c r="S1072" s="61"/>
    </row>
    <row r="1073" spans="2:19" x14ac:dyDescent="0.25">
      <c r="B1073" s="61"/>
      <c r="C1073" s="61"/>
      <c r="D1073" s="61"/>
      <c r="E1073" s="61"/>
      <c r="F1073" s="61"/>
      <c r="G1073" s="61"/>
      <c r="H1073" s="61"/>
      <c r="I1073" s="61"/>
      <c r="J1073" s="61"/>
      <c r="K1073" s="61"/>
      <c r="L1073" s="61"/>
      <c r="M1073" s="61"/>
      <c r="N1073" s="61"/>
      <c r="O1073" s="61"/>
      <c r="P1073" s="61"/>
      <c r="Q1073" s="61"/>
      <c r="R1073" s="61"/>
      <c r="S1073" s="61"/>
    </row>
    <row r="1074" spans="2:19" x14ac:dyDescent="0.25">
      <c r="B1074" s="61"/>
      <c r="C1074" s="61"/>
      <c r="D1074" s="61"/>
      <c r="E1074" s="61"/>
      <c r="F1074" s="61"/>
      <c r="G1074" s="61"/>
      <c r="H1074" s="61"/>
      <c r="I1074" s="61"/>
      <c r="J1074" s="61"/>
      <c r="K1074" s="61"/>
      <c r="L1074" s="61"/>
      <c r="M1074" s="61"/>
      <c r="N1074" s="61"/>
      <c r="O1074" s="61"/>
      <c r="P1074" s="61"/>
      <c r="Q1074" s="61"/>
      <c r="R1074" s="61"/>
      <c r="S1074" s="61"/>
    </row>
    <row r="1075" spans="2:19" x14ac:dyDescent="0.25">
      <c r="B1075" s="61"/>
      <c r="C1075" s="61"/>
      <c r="D1075" s="61"/>
      <c r="E1075" s="61"/>
      <c r="F1075" s="61"/>
      <c r="G1075" s="61"/>
      <c r="H1075" s="61"/>
      <c r="I1075" s="61"/>
      <c r="J1075" s="61"/>
      <c r="K1075" s="61"/>
      <c r="L1075" s="61"/>
      <c r="M1075" s="61"/>
      <c r="N1075" s="61"/>
      <c r="O1075" s="61"/>
      <c r="P1075" s="61"/>
      <c r="Q1075" s="61"/>
      <c r="R1075" s="61"/>
      <c r="S1075" s="61"/>
    </row>
    <row r="1076" spans="2:19" x14ac:dyDescent="0.25">
      <c r="B1076" s="61"/>
      <c r="C1076" s="61"/>
      <c r="D1076" s="61"/>
      <c r="E1076" s="61"/>
      <c r="F1076" s="61"/>
      <c r="G1076" s="61"/>
      <c r="H1076" s="61"/>
      <c r="I1076" s="61"/>
      <c r="J1076" s="61"/>
      <c r="K1076" s="61"/>
      <c r="L1076" s="61"/>
      <c r="M1076" s="61"/>
      <c r="N1076" s="61"/>
      <c r="O1076" s="61"/>
      <c r="P1076" s="61"/>
      <c r="Q1076" s="61"/>
      <c r="R1076" s="61"/>
      <c r="S1076" s="61"/>
    </row>
    <row r="1077" spans="2:19" x14ac:dyDescent="0.25">
      <c r="B1077" s="61"/>
      <c r="C1077" s="61"/>
      <c r="D1077" s="61"/>
      <c r="E1077" s="61"/>
      <c r="F1077" s="61"/>
      <c r="G1077" s="61"/>
      <c r="H1077" s="61"/>
      <c r="I1077" s="61"/>
      <c r="J1077" s="61"/>
      <c r="K1077" s="61"/>
      <c r="L1077" s="61"/>
      <c r="M1077" s="61"/>
      <c r="N1077" s="61"/>
      <c r="O1077" s="61"/>
      <c r="P1077" s="61"/>
      <c r="Q1077" s="61"/>
      <c r="R1077" s="61"/>
      <c r="S1077" s="61"/>
    </row>
    <row r="1078" spans="2:19" x14ac:dyDescent="0.25">
      <c r="B1078" s="61"/>
      <c r="C1078" s="61"/>
      <c r="D1078" s="61"/>
      <c r="E1078" s="61"/>
      <c r="F1078" s="61"/>
      <c r="G1078" s="61"/>
      <c r="H1078" s="61"/>
      <c r="I1078" s="61"/>
      <c r="J1078" s="61"/>
      <c r="K1078" s="61"/>
      <c r="L1078" s="61"/>
      <c r="M1078" s="61"/>
      <c r="N1078" s="61"/>
      <c r="O1078" s="61"/>
      <c r="P1078" s="61"/>
      <c r="Q1078" s="61"/>
      <c r="R1078" s="61"/>
      <c r="S1078" s="61"/>
    </row>
    <row r="1079" spans="2:19" x14ac:dyDescent="0.25">
      <c r="B1079" s="61"/>
      <c r="C1079" s="61"/>
      <c r="D1079" s="61"/>
      <c r="E1079" s="61"/>
      <c r="F1079" s="61"/>
      <c r="G1079" s="61"/>
      <c r="H1079" s="61"/>
      <c r="I1079" s="61"/>
      <c r="J1079" s="61"/>
      <c r="K1079" s="61"/>
      <c r="L1079" s="61"/>
      <c r="M1079" s="61"/>
      <c r="N1079" s="61"/>
      <c r="O1079" s="61"/>
      <c r="P1079" s="61"/>
      <c r="Q1079" s="61"/>
      <c r="R1079" s="61"/>
      <c r="S1079" s="61"/>
    </row>
    <row r="1080" spans="2:19" x14ac:dyDescent="0.25">
      <c r="B1080" s="61"/>
      <c r="C1080" s="61"/>
      <c r="D1080" s="61"/>
      <c r="E1080" s="61"/>
      <c r="F1080" s="61"/>
      <c r="G1080" s="61"/>
      <c r="H1080" s="61"/>
      <c r="I1080" s="61"/>
      <c r="J1080" s="61"/>
      <c r="K1080" s="61"/>
      <c r="L1080" s="61"/>
      <c r="M1080" s="61"/>
      <c r="N1080" s="61"/>
      <c r="O1080" s="61"/>
      <c r="P1080" s="61"/>
      <c r="Q1080" s="61"/>
      <c r="R1080" s="61"/>
      <c r="S1080" s="61"/>
    </row>
    <row r="1081" spans="2:19" x14ac:dyDescent="0.25">
      <c r="B1081" s="61"/>
      <c r="C1081" s="61"/>
      <c r="D1081" s="61"/>
      <c r="E1081" s="61"/>
      <c r="F1081" s="61"/>
      <c r="G1081" s="61"/>
      <c r="H1081" s="61"/>
      <c r="I1081" s="61"/>
      <c r="J1081" s="61"/>
      <c r="K1081" s="61"/>
      <c r="L1081" s="61"/>
      <c r="M1081" s="61"/>
      <c r="N1081" s="61"/>
      <c r="O1081" s="61"/>
      <c r="P1081" s="61"/>
      <c r="Q1081" s="61"/>
      <c r="R1081" s="61"/>
      <c r="S1081" s="61"/>
    </row>
    <row r="1082" spans="2:19" x14ac:dyDescent="0.25">
      <c r="B1082" s="61"/>
      <c r="C1082" s="61"/>
      <c r="D1082" s="61"/>
      <c r="E1082" s="61"/>
      <c r="F1082" s="61"/>
      <c r="G1082" s="61"/>
      <c r="H1082" s="61"/>
      <c r="I1082" s="61"/>
      <c r="J1082" s="61"/>
      <c r="K1082" s="61"/>
      <c r="L1082" s="61"/>
      <c r="M1082" s="61"/>
      <c r="N1082" s="61"/>
      <c r="O1082" s="61"/>
      <c r="P1082" s="61"/>
      <c r="Q1082" s="61"/>
      <c r="R1082" s="61"/>
      <c r="S1082" s="61"/>
    </row>
    <row r="1083" spans="2:19" x14ac:dyDescent="0.25">
      <c r="B1083" s="61"/>
      <c r="C1083" s="61"/>
      <c r="D1083" s="61"/>
      <c r="E1083" s="61"/>
      <c r="F1083" s="61"/>
      <c r="G1083" s="61"/>
      <c r="H1083" s="61"/>
      <c r="I1083" s="61"/>
      <c r="J1083" s="61"/>
      <c r="K1083" s="61"/>
      <c r="L1083" s="61"/>
      <c r="M1083" s="61"/>
      <c r="N1083" s="61"/>
      <c r="O1083" s="61"/>
      <c r="P1083" s="61"/>
      <c r="Q1083" s="61"/>
      <c r="R1083" s="61"/>
      <c r="S1083" s="61"/>
    </row>
    <row r="1084" spans="2:19" x14ac:dyDescent="0.25">
      <c r="B1084" s="61"/>
      <c r="C1084" s="61"/>
      <c r="D1084" s="61"/>
      <c r="E1084" s="61"/>
      <c r="F1084" s="61"/>
      <c r="G1084" s="61"/>
      <c r="H1084" s="61"/>
      <c r="I1084" s="61"/>
      <c r="J1084" s="61"/>
      <c r="K1084" s="61"/>
      <c r="L1084" s="61"/>
      <c r="M1084" s="61"/>
      <c r="N1084" s="61"/>
      <c r="O1084" s="61"/>
      <c r="P1084" s="61"/>
      <c r="Q1084" s="61"/>
      <c r="R1084" s="61"/>
      <c r="S1084" s="61"/>
    </row>
    <row r="1085" spans="2:19" x14ac:dyDescent="0.25">
      <c r="B1085" s="61"/>
      <c r="C1085" s="61"/>
      <c r="D1085" s="61"/>
      <c r="E1085" s="61"/>
      <c r="F1085" s="61"/>
      <c r="G1085" s="61"/>
      <c r="H1085" s="61"/>
      <c r="I1085" s="61"/>
      <c r="J1085" s="61"/>
      <c r="K1085" s="61"/>
      <c r="L1085" s="61"/>
      <c r="M1085" s="61"/>
      <c r="N1085" s="61"/>
      <c r="O1085" s="61"/>
      <c r="P1085" s="61"/>
      <c r="Q1085" s="61"/>
      <c r="R1085" s="61"/>
      <c r="S1085" s="61"/>
    </row>
    <row r="1086" spans="2:19" x14ac:dyDescent="0.25">
      <c r="B1086" s="61"/>
      <c r="C1086" s="61"/>
      <c r="D1086" s="61"/>
      <c r="E1086" s="61"/>
      <c r="F1086" s="61"/>
      <c r="G1086" s="61"/>
      <c r="H1086" s="61"/>
      <c r="I1086" s="61"/>
      <c r="J1086" s="61"/>
      <c r="K1086" s="61"/>
      <c r="L1086" s="61"/>
      <c r="M1086" s="61"/>
      <c r="N1086" s="61"/>
      <c r="O1086" s="61"/>
      <c r="P1086" s="61"/>
      <c r="Q1086" s="61"/>
      <c r="R1086" s="61"/>
      <c r="S1086" s="61"/>
    </row>
    <row r="1087" spans="2:19" x14ac:dyDescent="0.25">
      <c r="B1087" s="61"/>
      <c r="C1087" s="61"/>
      <c r="D1087" s="61"/>
      <c r="E1087" s="61"/>
      <c r="F1087" s="61"/>
      <c r="G1087" s="61"/>
      <c r="H1087" s="61"/>
      <c r="I1087" s="61"/>
      <c r="J1087" s="61"/>
      <c r="K1087" s="61"/>
      <c r="L1087" s="61"/>
      <c r="M1087" s="61"/>
      <c r="N1087" s="61"/>
      <c r="O1087" s="61"/>
      <c r="P1087" s="61"/>
      <c r="Q1087" s="61"/>
      <c r="R1087" s="61"/>
      <c r="S1087" s="61"/>
    </row>
    <row r="1088" spans="2:19" x14ac:dyDescent="0.25">
      <c r="B1088" s="61"/>
      <c r="C1088" s="61"/>
      <c r="D1088" s="61"/>
      <c r="E1088" s="61"/>
      <c r="F1088" s="61"/>
      <c r="G1088" s="61"/>
      <c r="H1088" s="61"/>
      <c r="I1088" s="61"/>
      <c r="J1088" s="61"/>
      <c r="K1088" s="61"/>
      <c r="L1088" s="61"/>
      <c r="M1088" s="61"/>
      <c r="N1088" s="61"/>
      <c r="O1088" s="61"/>
      <c r="P1088" s="61"/>
      <c r="Q1088" s="61"/>
      <c r="R1088" s="61"/>
      <c r="S1088" s="61"/>
    </row>
    <row r="1089" spans="2:19" x14ac:dyDescent="0.25">
      <c r="B1089" s="61"/>
      <c r="C1089" s="61"/>
      <c r="D1089" s="61"/>
      <c r="E1089" s="61"/>
      <c r="F1089" s="61"/>
      <c r="G1089" s="61"/>
      <c r="H1089" s="61"/>
      <c r="I1089" s="61"/>
      <c r="J1089" s="61"/>
      <c r="K1089" s="61"/>
      <c r="L1089" s="61"/>
      <c r="M1089" s="61"/>
      <c r="N1089" s="61"/>
      <c r="O1089" s="61"/>
      <c r="P1089" s="61"/>
      <c r="Q1089" s="61"/>
      <c r="R1089" s="61"/>
      <c r="S1089" s="61"/>
    </row>
    <row r="1090" spans="2:19" x14ac:dyDescent="0.25">
      <c r="B1090" s="61"/>
      <c r="C1090" s="61"/>
      <c r="D1090" s="61"/>
      <c r="E1090" s="61"/>
      <c r="F1090" s="61"/>
      <c r="G1090" s="61"/>
      <c r="H1090" s="61"/>
      <c r="I1090" s="61"/>
      <c r="J1090" s="61"/>
      <c r="K1090" s="61"/>
      <c r="L1090" s="61"/>
      <c r="M1090" s="61"/>
      <c r="N1090" s="61"/>
      <c r="O1090" s="61"/>
      <c r="P1090" s="61"/>
      <c r="Q1090" s="61"/>
      <c r="R1090" s="61"/>
      <c r="S1090" s="61"/>
    </row>
    <row r="1091" spans="2:19" x14ac:dyDescent="0.25">
      <c r="B1091" s="61"/>
      <c r="C1091" s="61"/>
      <c r="D1091" s="61"/>
      <c r="E1091" s="61"/>
      <c r="F1091" s="61"/>
      <c r="G1091" s="61"/>
      <c r="H1091" s="61"/>
      <c r="I1091" s="61"/>
      <c r="J1091" s="61"/>
      <c r="K1091" s="61"/>
      <c r="L1091" s="61"/>
      <c r="M1091" s="61"/>
      <c r="N1091" s="61"/>
      <c r="O1091" s="61"/>
      <c r="P1091" s="61"/>
      <c r="Q1091" s="61"/>
      <c r="R1091" s="61"/>
      <c r="S1091" s="61"/>
    </row>
    <row r="1092" spans="2:19" x14ac:dyDescent="0.25">
      <c r="B1092" s="61"/>
      <c r="C1092" s="61"/>
      <c r="D1092" s="61"/>
      <c r="E1092" s="61"/>
      <c r="F1092" s="61"/>
      <c r="G1092" s="61"/>
      <c r="H1092" s="61"/>
      <c r="I1092" s="61"/>
      <c r="J1092" s="61"/>
      <c r="K1092" s="61"/>
      <c r="L1092" s="61"/>
      <c r="M1092" s="61"/>
      <c r="N1092" s="61"/>
      <c r="O1092" s="61"/>
      <c r="P1092" s="61"/>
      <c r="Q1092" s="61"/>
      <c r="R1092" s="61"/>
      <c r="S1092" s="61"/>
    </row>
    <row r="1093" spans="2:19" x14ac:dyDescent="0.25">
      <c r="B1093" s="61"/>
      <c r="C1093" s="61"/>
      <c r="D1093" s="61"/>
      <c r="E1093" s="61"/>
      <c r="F1093" s="61"/>
      <c r="G1093" s="61"/>
      <c r="H1093" s="61"/>
      <c r="I1093" s="61"/>
      <c r="J1093" s="61"/>
      <c r="K1093" s="61"/>
      <c r="L1093" s="61"/>
      <c r="M1093" s="61"/>
      <c r="N1093" s="61"/>
      <c r="O1093" s="61"/>
      <c r="P1093" s="61"/>
      <c r="Q1093" s="61"/>
      <c r="R1093" s="61"/>
      <c r="S1093" s="61"/>
    </row>
    <row r="1094" spans="2:19" x14ac:dyDescent="0.25">
      <c r="B1094" s="61"/>
      <c r="C1094" s="61"/>
      <c r="D1094" s="61"/>
      <c r="E1094" s="61"/>
      <c r="F1094" s="61"/>
      <c r="G1094" s="61"/>
      <c r="H1094" s="61"/>
      <c r="I1094" s="61"/>
      <c r="J1094" s="61"/>
      <c r="K1094" s="61"/>
      <c r="L1094" s="61"/>
      <c r="M1094" s="61"/>
      <c r="N1094" s="61"/>
      <c r="O1094" s="61"/>
      <c r="P1094" s="61"/>
      <c r="Q1094" s="61"/>
      <c r="R1094" s="61"/>
      <c r="S1094" s="61"/>
    </row>
    <row r="1095" spans="2:19" x14ac:dyDescent="0.25">
      <c r="B1095" s="61"/>
      <c r="C1095" s="61"/>
      <c r="D1095" s="61"/>
      <c r="E1095" s="61"/>
      <c r="F1095" s="61"/>
      <c r="G1095" s="61"/>
      <c r="H1095" s="61"/>
      <c r="I1095" s="61"/>
      <c r="J1095" s="61"/>
      <c r="K1095" s="61"/>
      <c r="L1095" s="61"/>
      <c r="M1095" s="61"/>
      <c r="N1095" s="61"/>
      <c r="O1095" s="61"/>
      <c r="P1095" s="61"/>
      <c r="Q1095" s="61"/>
      <c r="R1095" s="61"/>
      <c r="S1095" s="61"/>
    </row>
    <row r="1096" spans="2:19" x14ac:dyDescent="0.25">
      <c r="B1096" s="61"/>
      <c r="C1096" s="61"/>
      <c r="D1096" s="61"/>
      <c r="E1096" s="61"/>
      <c r="F1096" s="61"/>
      <c r="G1096" s="61"/>
      <c r="H1096" s="61"/>
      <c r="I1096" s="61"/>
      <c r="J1096" s="61"/>
      <c r="K1096" s="61"/>
      <c r="L1096" s="61"/>
      <c r="M1096" s="61"/>
      <c r="N1096" s="61"/>
      <c r="O1096" s="61"/>
      <c r="P1096" s="61"/>
      <c r="Q1096" s="61"/>
      <c r="R1096" s="61"/>
      <c r="S1096" s="61"/>
    </row>
    <row r="1097" spans="2:19" x14ac:dyDescent="0.25">
      <c r="B1097" s="61"/>
      <c r="C1097" s="61"/>
      <c r="D1097" s="61"/>
      <c r="E1097" s="61"/>
      <c r="F1097" s="61"/>
      <c r="G1097" s="61"/>
      <c r="H1097" s="61"/>
      <c r="I1097" s="61"/>
      <c r="J1097" s="61"/>
      <c r="K1097" s="61"/>
      <c r="L1097" s="61"/>
      <c r="M1097" s="61"/>
      <c r="N1097" s="61"/>
      <c r="O1097" s="61"/>
      <c r="P1097" s="61"/>
      <c r="Q1097" s="61"/>
      <c r="R1097" s="61"/>
      <c r="S1097" s="61"/>
    </row>
    <row r="1098" spans="2:19" x14ac:dyDescent="0.25">
      <c r="B1098" s="61"/>
      <c r="C1098" s="61"/>
      <c r="D1098" s="61"/>
      <c r="E1098" s="61"/>
      <c r="F1098" s="61"/>
      <c r="G1098" s="61"/>
      <c r="H1098" s="61"/>
      <c r="I1098" s="61"/>
      <c r="J1098" s="61"/>
      <c r="K1098" s="61"/>
      <c r="L1098" s="61"/>
      <c r="M1098" s="61"/>
      <c r="N1098" s="61"/>
      <c r="O1098" s="61"/>
      <c r="P1098" s="61"/>
      <c r="Q1098" s="61"/>
      <c r="R1098" s="61"/>
      <c r="S1098" s="61"/>
    </row>
    <row r="1099" spans="2:19" x14ac:dyDescent="0.25">
      <c r="B1099" s="61"/>
      <c r="C1099" s="61"/>
      <c r="D1099" s="61"/>
      <c r="E1099" s="61"/>
      <c r="F1099" s="61"/>
      <c r="G1099" s="61"/>
      <c r="H1099" s="61"/>
      <c r="I1099" s="61"/>
      <c r="J1099" s="61"/>
      <c r="K1099" s="61"/>
      <c r="L1099" s="61"/>
      <c r="M1099" s="61"/>
      <c r="N1099" s="61"/>
      <c r="O1099" s="61"/>
      <c r="P1099" s="61"/>
      <c r="Q1099" s="61"/>
      <c r="R1099" s="61"/>
      <c r="S1099" s="61"/>
    </row>
    <row r="1100" spans="2:19" x14ac:dyDescent="0.25">
      <c r="B1100" s="61"/>
      <c r="C1100" s="61"/>
      <c r="D1100" s="61"/>
      <c r="E1100" s="61"/>
      <c r="F1100" s="61"/>
      <c r="G1100" s="61"/>
      <c r="H1100" s="61"/>
      <c r="I1100" s="61"/>
      <c r="J1100" s="61"/>
      <c r="K1100" s="61"/>
      <c r="L1100" s="61"/>
      <c r="M1100" s="61"/>
      <c r="N1100" s="61"/>
      <c r="O1100" s="61"/>
      <c r="P1100" s="61"/>
      <c r="Q1100" s="61"/>
      <c r="R1100" s="61"/>
      <c r="S1100" s="61"/>
    </row>
    <row r="1101" spans="2:19" x14ac:dyDescent="0.25">
      <c r="B1101" s="61"/>
      <c r="C1101" s="61"/>
      <c r="D1101" s="61"/>
      <c r="E1101" s="61"/>
      <c r="F1101" s="61"/>
      <c r="G1101" s="61"/>
      <c r="H1101" s="61"/>
      <c r="I1101" s="61"/>
      <c r="J1101" s="61"/>
      <c r="K1101" s="61"/>
      <c r="L1101" s="61"/>
      <c r="M1101" s="61"/>
      <c r="N1101" s="61"/>
      <c r="O1101" s="61"/>
      <c r="P1101" s="61"/>
      <c r="Q1101" s="61"/>
      <c r="R1101" s="61"/>
      <c r="S1101" s="61"/>
    </row>
    <row r="1102" spans="2:19" x14ac:dyDescent="0.25">
      <c r="B1102" s="61"/>
      <c r="C1102" s="61"/>
      <c r="D1102" s="61"/>
      <c r="E1102" s="61"/>
      <c r="F1102" s="61"/>
      <c r="G1102" s="61"/>
      <c r="H1102" s="61"/>
      <c r="I1102" s="61"/>
      <c r="J1102" s="61"/>
      <c r="K1102" s="61"/>
      <c r="L1102" s="61"/>
      <c r="M1102" s="61"/>
      <c r="N1102" s="61"/>
      <c r="O1102" s="61"/>
      <c r="P1102" s="61"/>
      <c r="Q1102" s="61"/>
      <c r="R1102" s="61"/>
      <c r="S1102" s="61"/>
    </row>
    <row r="1103" spans="2:19" x14ac:dyDescent="0.25">
      <c r="B1103" s="61"/>
      <c r="C1103" s="61"/>
      <c r="D1103" s="61"/>
      <c r="E1103" s="61"/>
      <c r="F1103" s="61"/>
      <c r="G1103" s="61"/>
      <c r="H1103" s="61"/>
      <c r="I1103" s="61"/>
      <c r="J1103" s="61"/>
      <c r="K1103" s="61"/>
      <c r="L1103" s="61"/>
      <c r="M1103" s="61"/>
      <c r="N1103" s="61"/>
      <c r="O1103" s="61"/>
      <c r="P1103" s="61"/>
      <c r="Q1103" s="61"/>
      <c r="R1103" s="61"/>
      <c r="S1103" s="61"/>
    </row>
    <row r="1104" spans="2:19" x14ac:dyDescent="0.25">
      <c r="B1104" s="61"/>
      <c r="C1104" s="61"/>
      <c r="D1104" s="61"/>
      <c r="E1104" s="61"/>
      <c r="F1104" s="61"/>
      <c r="G1104" s="61"/>
      <c r="H1104" s="61"/>
      <c r="I1104" s="61"/>
      <c r="J1104" s="61"/>
      <c r="K1104" s="61"/>
      <c r="L1104" s="61"/>
      <c r="M1104" s="61"/>
      <c r="N1104" s="61"/>
      <c r="O1104" s="61"/>
      <c r="P1104" s="61"/>
      <c r="Q1104" s="61"/>
      <c r="R1104" s="61"/>
      <c r="S1104" s="61"/>
    </row>
    <row r="1105" spans="2:19" x14ac:dyDescent="0.25">
      <c r="B1105" s="61"/>
      <c r="C1105" s="61"/>
      <c r="D1105" s="61"/>
      <c r="E1105" s="61"/>
      <c r="F1105" s="61"/>
      <c r="G1105" s="61"/>
      <c r="H1105" s="61"/>
      <c r="I1105" s="61"/>
      <c r="J1105" s="61"/>
      <c r="K1105" s="61"/>
      <c r="L1105" s="61"/>
      <c r="M1105" s="61"/>
      <c r="N1105" s="61"/>
      <c r="O1105" s="61"/>
      <c r="P1105" s="61"/>
      <c r="Q1105" s="61"/>
      <c r="R1105" s="61"/>
      <c r="S1105" s="61"/>
    </row>
    <row r="1106" spans="2:19" x14ac:dyDescent="0.25">
      <c r="B1106" s="61"/>
      <c r="C1106" s="61"/>
      <c r="D1106" s="61"/>
      <c r="E1106" s="61"/>
      <c r="F1106" s="61"/>
      <c r="G1106" s="61"/>
      <c r="H1106" s="61"/>
      <c r="I1106" s="61"/>
      <c r="J1106" s="61"/>
      <c r="K1106" s="61"/>
      <c r="L1106" s="61"/>
      <c r="M1106" s="61"/>
      <c r="N1106" s="61"/>
      <c r="O1106" s="61"/>
      <c r="P1106" s="61"/>
      <c r="Q1106" s="61"/>
      <c r="R1106" s="61"/>
      <c r="S1106" s="61"/>
    </row>
    <row r="1107" spans="2:19" x14ac:dyDescent="0.25">
      <c r="B1107" s="61"/>
      <c r="C1107" s="61"/>
      <c r="D1107" s="61"/>
      <c r="E1107" s="61"/>
      <c r="F1107" s="61"/>
      <c r="G1107" s="61"/>
      <c r="H1107" s="61"/>
      <c r="I1107" s="61"/>
      <c r="J1107" s="61"/>
      <c r="K1107" s="61"/>
      <c r="L1107" s="61"/>
      <c r="M1107" s="61"/>
      <c r="N1107" s="61"/>
      <c r="O1107" s="61"/>
      <c r="P1107" s="61"/>
      <c r="Q1107" s="61"/>
      <c r="R1107" s="61"/>
      <c r="S1107" s="61"/>
    </row>
    <row r="1108" spans="2:19" x14ac:dyDescent="0.25">
      <c r="B1108" s="61"/>
      <c r="C1108" s="61"/>
      <c r="D1108" s="61"/>
      <c r="E1108" s="61"/>
      <c r="F1108" s="61"/>
      <c r="G1108" s="61"/>
      <c r="H1108" s="61"/>
      <c r="I1108" s="61"/>
      <c r="J1108" s="61"/>
      <c r="K1108" s="61"/>
      <c r="L1108" s="61"/>
      <c r="M1108" s="61"/>
      <c r="N1108" s="61"/>
      <c r="O1108" s="61"/>
      <c r="P1108" s="61"/>
      <c r="Q1108" s="61"/>
      <c r="R1108" s="61"/>
      <c r="S1108" s="61"/>
    </row>
    <row r="1109" spans="2:19" x14ac:dyDescent="0.25">
      <c r="B1109" s="61"/>
      <c r="C1109" s="61"/>
      <c r="D1109" s="61"/>
      <c r="E1109" s="61"/>
      <c r="F1109" s="61"/>
      <c r="G1109" s="61"/>
      <c r="H1109" s="61"/>
      <c r="I1109" s="61"/>
      <c r="J1109" s="61"/>
      <c r="K1109" s="61"/>
      <c r="L1109" s="61"/>
      <c r="M1109" s="61"/>
      <c r="N1109" s="61"/>
      <c r="O1109" s="61"/>
      <c r="P1109" s="61"/>
      <c r="Q1109" s="61"/>
      <c r="R1109" s="61"/>
      <c r="S1109" s="61"/>
    </row>
    <row r="1110" spans="2:19" x14ac:dyDescent="0.25">
      <c r="B1110" s="61"/>
      <c r="C1110" s="61"/>
      <c r="D1110" s="61"/>
      <c r="E1110" s="61"/>
      <c r="F1110" s="61"/>
      <c r="G1110" s="61"/>
      <c r="H1110" s="61"/>
      <c r="I1110" s="61"/>
      <c r="J1110" s="61"/>
      <c r="K1110" s="61"/>
      <c r="L1110" s="61"/>
      <c r="M1110" s="61"/>
      <c r="N1110" s="61"/>
      <c r="O1110" s="61"/>
      <c r="P1110" s="61"/>
      <c r="Q1110" s="61"/>
      <c r="R1110" s="61"/>
      <c r="S1110" s="61"/>
    </row>
    <row r="1111" spans="2:19" x14ac:dyDescent="0.25">
      <c r="B1111" s="61"/>
      <c r="C1111" s="61"/>
      <c r="D1111" s="61"/>
      <c r="E1111" s="61"/>
      <c r="F1111" s="61"/>
      <c r="G1111" s="61"/>
      <c r="H1111" s="61"/>
      <c r="I1111" s="61"/>
      <c r="J1111" s="61"/>
      <c r="K1111" s="61"/>
      <c r="L1111" s="61"/>
      <c r="M1111" s="61"/>
      <c r="N1111" s="61"/>
      <c r="O1111" s="61"/>
      <c r="P1111" s="61"/>
      <c r="Q1111" s="61"/>
      <c r="R1111" s="61"/>
      <c r="S1111" s="61"/>
    </row>
    <row r="1112" spans="2:19" x14ac:dyDescent="0.25">
      <c r="B1112" s="61"/>
      <c r="C1112" s="61"/>
      <c r="D1112" s="61"/>
      <c r="E1112" s="61"/>
      <c r="F1112" s="61"/>
      <c r="G1112" s="61"/>
      <c r="H1112" s="61"/>
      <c r="I1112" s="61"/>
      <c r="J1112" s="61"/>
      <c r="K1112" s="61"/>
      <c r="L1112" s="61"/>
      <c r="M1112" s="61"/>
      <c r="N1112" s="61"/>
      <c r="O1112" s="61"/>
      <c r="P1112" s="61"/>
      <c r="Q1112" s="61"/>
      <c r="R1112" s="61"/>
      <c r="S1112" s="61"/>
    </row>
    <row r="1113" spans="2:19" x14ac:dyDescent="0.25">
      <c r="B1113" s="61"/>
      <c r="C1113" s="61"/>
      <c r="D1113" s="61"/>
      <c r="E1113" s="61"/>
      <c r="F1113" s="61"/>
      <c r="G1113" s="61"/>
      <c r="H1113" s="61"/>
      <c r="I1113" s="61"/>
      <c r="J1113" s="61"/>
      <c r="K1113" s="61"/>
      <c r="L1113" s="61"/>
      <c r="M1113" s="61"/>
      <c r="N1113" s="61"/>
      <c r="O1113" s="61"/>
      <c r="P1113" s="61"/>
      <c r="Q1113" s="61"/>
      <c r="R1113" s="61"/>
      <c r="S1113" s="61"/>
    </row>
    <row r="1114" spans="2:19" x14ac:dyDescent="0.25">
      <c r="B1114" s="61"/>
      <c r="C1114" s="61"/>
      <c r="D1114" s="61"/>
      <c r="E1114" s="61"/>
      <c r="F1114" s="61"/>
      <c r="G1114" s="61"/>
      <c r="H1114" s="61"/>
      <c r="I1114" s="61"/>
      <c r="J1114" s="61"/>
      <c r="K1114" s="61"/>
      <c r="L1114" s="61"/>
      <c r="M1114" s="61"/>
      <c r="N1114" s="61"/>
      <c r="O1114" s="61"/>
      <c r="P1114" s="61"/>
      <c r="Q1114" s="61"/>
      <c r="R1114" s="61"/>
      <c r="S1114" s="61"/>
    </row>
    <row r="1115" spans="2:19" x14ac:dyDescent="0.25">
      <c r="B1115" s="61"/>
      <c r="C1115" s="61"/>
      <c r="D1115" s="61"/>
      <c r="E1115" s="61"/>
      <c r="F1115" s="61"/>
      <c r="G1115" s="61"/>
      <c r="H1115" s="61"/>
      <c r="I1115" s="61"/>
      <c r="J1115" s="61"/>
      <c r="K1115" s="61"/>
      <c r="L1115" s="61"/>
      <c r="M1115" s="61"/>
      <c r="N1115" s="61"/>
      <c r="O1115" s="61"/>
      <c r="P1115" s="61"/>
      <c r="Q1115" s="61"/>
      <c r="R1115" s="61"/>
      <c r="S1115" s="61"/>
    </row>
    <row r="1116" spans="2:19" x14ac:dyDescent="0.25">
      <c r="B1116" s="61"/>
      <c r="C1116" s="61"/>
      <c r="D1116" s="61"/>
      <c r="E1116" s="61"/>
      <c r="F1116" s="61"/>
      <c r="G1116" s="61"/>
      <c r="H1116" s="61"/>
      <c r="I1116" s="61"/>
      <c r="J1116" s="61"/>
      <c r="K1116" s="61"/>
      <c r="L1116" s="61"/>
      <c r="M1116" s="61"/>
      <c r="N1116" s="61"/>
      <c r="O1116" s="61"/>
      <c r="P1116" s="61"/>
      <c r="Q1116" s="61"/>
      <c r="R1116" s="61"/>
      <c r="S1116" s="61"/>
    </row>
    <row r="1117" spans="2:19" x14ac:dyDescent="0.25">
      <c r="B1117" s="61"/>
      <c r="C1117" s="61"/>
      <c r="D1117" s="61"/>
      <c r="E1117" s="61"/>
      <c r="F1117" s="61"/>
      <c r="G1117" s="61"/>
      <c r="H1117" s="61"/>
      <c r="I1117" s="61"/>
      <c r="J1117" s="61"/>
      <c r="K1117" s="61"/>
      <c r="L1117" s="61"/>
      <c r="M1117" s="61"/>
      <c r="N1117" s="61"/>
      <c r="O1117" s="61"/>
      <c r="P1117" s="61"/>
      <c r="Q1117" s="61"/>
      <c r="R1117" s="61"/>
      <c r="S1117" s="61"/>
    </row>
    <row r="1118" spans="2:19" x14ac:dyDescent="0.25">
      <c r="B1118" s="61"/>
      <c r="C1118" s="61"/>
      <c r="D1118" s="61"/>
      <c r="E1118" s="61"/>
      <c r="F1118" s="61"/>
      <c r="G1118" s="61"/>
      <c r="H1118" s="61"/>
      <c r="I1118" s="61"/>
      <c r="J1118" s="61"/>
      <c r="K1118" s="61"/>
      <c r="L1118" s="61"/>
      <c r="M1118" s="61"/>
      <c r="N1118" s="61"/>
      <c r="O1118" s="61"/>
      <c r="P1118" s="61"/>
      <c r="Q1118" s="61"/>
      <c r="R1118" s="61"/>
      <c r="S1118" s="61"/>
    </row>
    <row r="1119" spans="2:19" x14ac:dyDescent="0.25">
      <c r="B1119" s="61"/>
      <c r="C1119" s="61"/>
      <c r="D1119" s="61"/>
      <c r="E1119" s="61"/>
      <c r="F1119" s="61"/>
      <c r="G1119" s="61"/>
      <c r="H1119" s="61"/>
      <c r="I1119" s="61"/>
      <c r="J1119" s="61"/>
      <c r="K1119" s="61"/>
      <c r="L1119" s="61"/>
      <c r="M1119" s="61"/>
      <c r="N1119" s="61"/>
      <c r="O1119" s="61"/>
      <c r="P1119" s="61"/>
      <c r="Q1119" s="61"/>
      <c r="R1119" s="61"/>
      <c r="S1119" s="61"/>
    </row>
    <row r="1120" spans="2:19" x14ac:dyDescent="0.25">
      <c r="B1120" s="61"/>
      <c r="C1120" s="61"/>
      <c r="D1120" s="61"/>
      <c r="E1120" s="61"/>
      <c r="F1120" s="61"/>
      <c r="G1120" s="61"/>
      <c r="H1120" s="61"/>
      <c r="I1120" s="61"/>
      <c r="J1120" s="61"/>
      <c r="K1120" s="61"/>
      <c r="L1120" s="61"/>
      <c r="M1120" s="61"/>
      <c r="N1120" s="61"/>
      <c r="O1120" s="61"/>
      <c r="P1120" s="61"/>
      <c r="Q1120" s="61"/>
      <c r="R1120" s="61"/>
      <c r="S1120" s="61"/>
    </row>
    <row r="1121" spans="2:19" x14ac:dyDescent="0.25">
      <c r="B1121" s="61"/>
      <c r="C1121" s="61"/>
      <c r="D1121" s="61"/>
      <c r="E1121" s="61"/>
      <c r="F1121" s="61"/>
      <c r="G1121" s="61"/>
      <c r="H1121" s="61"/>
      <c r="I1121" s="61"/>
      <c r="J1121" s="61"/>
      <c r="K1121" s="61"/>
      <c r="L1121" s="61"/>
      <c r="M1121" s="61"/>
      <c r="N1121" s="61"/>
      <c r="O1121" s="61"/>
      <c r="P1121" s="61"/>
      <c r="Q1121" s="61"/>
      <c r="R1121" s="61"/>
      <c r="S1121" s="61"/>
    </row>
    <row r="1122" spans="2:19" x14ac:dyDescent="0.25">
      <c r="B1122" s="61"/>
      <c r="C1122" s="61"/>
      <c r="D1122" s="61"/>
      <c r="E1122" s="61"/>
      <c r="F1122" s="61"/>
      <c r="G1122" s="61"/>
      <c r="H1122" s="61"/>
      <c r="I1122" s="61"/>
      <c r="J1122" s="61"/>
      <c r="K1122" s="61"/>
      <c r="L1122" s="61"/>
      <c r="M1122" s="61"/>
      <c r="N1122" s="61"/>
      <c r="O1122" s="61"/>
      <c r="P1122" s="61"/>
      <c r="Q1122" s="61"/>
      <c r="R1122" s="61"/>
      <c r="S1122" s="61"/>
    </row>
    <row r="1123" spans="2:19" x14ac:dyDescent="0.25">
      <c r="B1123" s="61"/>
      <c r="C1123" s="61"/>
      <c r="D1123" s="61"/>
      <c r="E1123" s="61"/>
      <c r="F1123" s="61"/>
      <c r="G1123" s="61"/>
      <c r="H1123" s="61"/>
      <c r="I1123" s="61"/>
      <c r="J1123" s="61"/>
      <c r="K1123" s="61"/>
      <c r="L1123" s="61"/>
      <c r="M1123" s="61"/>
      <c r="N1123" s="61"/>
      <c r="O1123" s="61"/>
      <c r="P1123" s="61"/>
      <c r="Q1123" s="61"/>
      <c r="R1123" s="61"/>
      <c r="S1123" s="61"/>
    </row>
    <row r="1124" spans="2:19" x14ac:dyDescent="0.25">
      <c r="B1124" s="61"/>
      <c r="C1124" s="61"/>
      <c r="D1124" s="61"/>
      <c r="E1124" s="61"/>
      <c r="F1124" s="61"/>
      <c r="G1124" s="61"/>
      <c r="H1124" s="61"/>
      <c r="I1124" s="61"/>
      <c r="J1124" s="61"/>
      <c r="K1124" s="61"/>
      <c r="L1124" s="61"/>
      <c r="M1124" s="61"/>
      <c r="N1124" s="61"/>
      <c r="O1124" s="61"/>
      <c r="P1124" s="61"/>
      <c r="Q1124" s="61"/>
      <c r="R1124" s="61"/>
      <c r="S1124" s="61"/>
    </row>
    <row r="1125" spans="2:19" x14ac:dyDescent="0.25">
      <c r="B1125" s="61"/>
      <c r="C1125" s="61"/>
      <c r="D1125" s="61"/>
      <c r="E1125" s="61"/>
      <c r="F1125" s="61"/>
      <c r="G1125" s="61"/>
      <c r="H1125" s="61"/>
      <c r="I1125" s="61"/>
      <c r="J1125" s="61"/>
      <c r="K1125" s="61"/>
      <c r="L1125" s="61"/>
      <c r="M1125" s="61"/>
      <c r="N1125" s="61"/>
      <c r="O1125" s="61"/>
      <c r="P1125" s="61"/>
      <c r="Q1125" s="61"/>
      <c r="R1125" s="61"/>
      <c r="S1125" s="61"/>
    </row>
    <row r="1126" spans="2:19" x14ac:dyDescent="0.25">
      <c r="B1126" s="61"/>
      <c r="C1126" s="61"/>
      <c r="D1126" s="61"/>
      <c r="E1126" s="61"/>
      <c r="F1126" s="61"/>
      <c r="G1126" s="61"/>
      <c r="H1126" s="61"/>
      <c r="I1126" s="61"/>
      <c r="J1126" s="61"/>
      <c r="K1126" s="61"/>
      <c r="L1126" s="61"/>
      <c r="M1126" s="61"/>
      <c r="N1126" s="61"/>
      <c r="O1126" s="61"/>
      <c r="P1126" s="61"/>
      <c r="Q1126" s="61"/>
      <c r="R1126" s="61"/>
      <c r="S1126" s="61"/>
    </row>
    <row r="1127" spans="2:19" x14ac:dyDescent="0.25">
      <c r="B1127" s="61"/>
      <c r="C1127" s="61"/>
      <c r="D1127" s="61"/>
      <c r="E1127" s="61"/>
      <c r="F1127" s="61"/>
      <c r="G1127" s="61"/>
      <c r="H1127" s="61"/>
      <c r="I1127" s="61"/>
      <c r="J1127" s="61"/>
      <c r="K1127" s="61"/>
      <c r="L1127" s="61"/>
      <c r="M1127" s="61"/>
      <c r="N1127" s="61"/>
      <c r="O1127" s="61"/>
      <c r="P1127" s="61"/>
      <c r="Q1127" s="61"/>
      <c r="R1127" s="61"/>
      <c r="S1127" s="61"/>
    </row>
    <row r="1128" spans="2:19" x14ac:dyDescent="0.25">
      <c r="B1128" s="61"/>
      <c r="C1128" s="61"/>
      <c r="D1128" s="61"/>
      <c r="E1128" s="61"/>
      <c r="F1128" s="61"/>
      <c r="G1128" s="61"/>
      <c r="H1128" s="61"/>
      <c r="I1128" s="61"/>
      <c r="J1128" s="61"/>
      <c r="K1128" s="61"/>
      <c r="L1128" s="61"/>
      <c r="M1128" s="61"/>
      <c r="N1128" s="61"/>
      <c r="O1128" s="61"/>
      <c r="P1128" s="61"/>
      <c r="Q1128" s="61"/>
      <c r="R1128" s="61"/>
      <c r="S1128" s="61"/>
    </row>
    <row r="1129" spans="2:19" x14ac:dyDescent="0.25">
      <c r="B1129" s="61"/>
      <c r="C1129" s="61"/>
      <c r="D1129" s="61"/>
      <c r="E1129" s="61"/>
      <c r="F1129" s="61"/>
      <c r="G1129" s="61"/>
      <c r="H1129" s="61"/>
      <c r="I1129" s="61"/>
      <c r="J1129" s="61"/>
      <c r="K1129" s="61"/>
      <c r="L1129" s="61"/>
      <c r="M1129" s="61"/>
      <c r="N1129" s="61"/>
      <c r="O1129" s="61"/>
      <c r="P1129" s="61"/>
      <c r="Q1129" s="61"/>
      <c r="R1129" s="61"/>
      <c r="S1129" s="61"/>
    </row>
    <row r="1130" spans="2:19" x14ac:dyDescent="0.25">
      <c r="B1130" s="61"/>
      <c r="C1130" s="61"/>
      <c r="D1130" s="61"/>
      <c r="E1130" s="61"/>
      <c r="F1130" s="61"/>
      <c r="G1130" s="61"/>
      <c r="H1130" s="61"/>
      <c r="I1130" s="61"/>
      <c r="J1130" s="61"/>
      <c r="K1130" s="61"/>
      <c r="L1130" s="61"/>
      <c r="M1130" s="61"/>
      <c r="N1130" s="61"/>
      <c r="O1130" s="61"/>
      <c r="P1130" s="61"/>
      <c r="Q1130" s="61"/>
      <c r="R1130" s="61"/>
      <c r="S1130" s="61"/>
    </row>
    <row r="1131" spans="2:19" x14ac:dyDescent="0.25">
      <c r="B1131" s="61"/>
      <c r="C1131" s="61"/>
      <c r="D1131" s="61"/>
      <c r="E1131" s="61"/>
      <c r="F1131" s="61"/>
      <c r="G1131" s="61"/>
      <c r="H1131" s="61"/>
      <c r="I1131" s="61"/>
      <c r="J1131" s="61"/>
      <c r="K1131" s="61"/>
      <c r="L1131" s="61"/>
      <c r="M1131" s="61"/>
      <c r="N1131" s="61"/>
      <c r="O1131" s="61"/>
      <c r="P1131" s="61"/>
      <c r="Q1131" s="61"/>
      <c r="R1131" s="61"/>
      <c r="S1131" s="61"/>
    </row>
    <row r="1132" spans="2:19" x14ac:dyDescent="0.25">
      <c r="B1132" s="61"/>
      <c r="C1132" s="61"/>
      <c r="D1132" s="61"/>
      <c r="E1132" s="61"/>
      <c r="F1132" s="61"/>
      <c r="G1132" s="61"/>
      <c r="H1132" s="61"/>
      <c r="I1132" s="61"/>
      <c r="J1132" s="61"/>
      <c r="K1132" s="61"/>
      <c r="L1132" s="61"/>
      <c r="M1132" s="61"/>
      <c r="N1132" s="61"/>
      <c r="O1132" s="61"/>
      <c r="P1132" s="61"/>
      <c r="Q1132" s="61"/>
      <c r="R1132" s="61"/>
      <c r="S1132" s="61"/>
    </row>
    <row r="1133" spans="2:19" x14ac:dyDescent="0.25">
      <c r="B1133" s="61"/>
      <c r="C1133" s="61"/>
      <c r="D1133" s="61"/>
      <c r="E1133" s="61"/>
      <c r="F1133" s="61"/>
      <c r="G1133" s="61"/>
      <c r="H1133" s="61"/>
      <c r="I1133" s="61"/>
      <c r="J1133" s="61"/>
      <c r="K1133" s="61"/>
      <c r="L1133" s="61"/>
      <c r="M1133" s="61"/>
      <c r="N1133" s="61"/>
      <c r="O1133" s="61"/>
      <c r="P1133" s="61"/>
      <c r="Q1133" s="61"/>
      <c r="R1133" s="61"/>
      <c r="S1133" s="61"/>
    </row>
    <row r="1134" spans="2:19" x14ac:dyDescent="0.25">
      <c r="B1134" s="61"/>
      <c r="C1134" s="61"/>
      <c r="D1134" s="61"/>
      <c r="E1134" s="61"/>
      <c r="F1134" s="61"/>
      <c r="G1134" s="61"/>
      <c r="H1134" s="61"/>
      <c r="I1134" s="61"/>
      <c r="J1134" s="61"/>
      <c r="K1134" s="61"/>
      <c r="L1134" s="61"/>
      <c r="M1134" s="61"/>
      <c r="N1134" s="61"/>
      <c r="O1134" s="61"/>
      <c r="P1134" s="61"/>
      <c r="Q1134" s="61"/>
      <c r="R1134" s="61"/>
      <c r="S1134" s="61"/>
    </row>
    <row r="1135" spans="2:19" x14ac:dyDescent="0.25">
      <c r="B1135" s="61"/>
      <c r="C1135" s="61"/>
      <c r="D1135" s="61"/>
      <c r="E1135" s="61"/>
      <c r="F1135" s="61"/>
      <c r="G1135" s="61"/>
      <c r="H1135" s="61"/>
      <c r="I1135" s="61"/>
      <c r="J1135" s="61"/>
      <c r="K1135" s="61"/>
      <c r="L1135" s="61"/>
      <c r="M1135" s="61"/>
      <c r="N1135" s="61"/>
      <c r="O1135" s="61"/>
      <c r="P1135" s="61"/>
      <c r="Q1135" s="61"/>
      <c r="R1135" s="61"/>
      <c r="S1135" s="61"/>
    </row>
    <row r="1136" spans="2:19" x14ac:dyDescent="0.25">
      <c r="B1136" s="61"/>
      <c r="C1136" s="61"/>
      <c r="D1136" s="61"/>
      <c r="E1136" s="61"/>
      <c r="F1136" s="61"/>
      <c r="G1136" s="61"/>
      <c r="H1136" s="61"/>
      <c r="I1136" s="61"/>
      <c r="J1136" s="61"/>
      <c r="K1136" s="61"/>
      <c r="L1136" s="61"/>
      <c r="M1136" s="61"/>
      <c r="N1136" s="61"/>
      <c r="O1136" s="61"/>
      <c r="P1136" s="61"/>
      <c r="Q1136" s="61"/>
      <c r="R1136" s="61"/>
      <c r="S1136" s="61"/>
    </row>
    <row r="1137" spans="2:19" x14ac:dyDescent="0.25">
      <c r="B1137" s="61"/>
      <c r="C1137" s="61"/>
      <c r="D1137" s="61"/>
      <c r="E1137" s="61"/>
      <c r="F1137" s="61"/>
      <c r="G1137" s="61"/>
      <c r="H1137" s="61"/>
      <c r="I1137" s="61"/>
      <c r="J1137" s="61"/>
      <c r="K1137" s="61"/>
      <c r="L1137" s="61"/>
      <c r="M1137" s="61"/>
      <c r="N1137" s="61"/>
      <c r="O1137" s="61"/>
      <c r="P1137" s="61"/>
      <c r="Q1137" s="61"/>
      <c r="R1137" s="61"/>
      <c r="S1137" s="61"/>
    </row>
    <row r="1138" spans="2:19" x14ac:dyDescent="0.25">
      <c r="B1138" s="61"/>
      <c r="C1138" s="61"/>
      <c r="D1138" s="61"/>
      <c r="E1138" s="61"/>
      <c r="F1138" s="61"/>
      <c r="G1138" s="61"/>
      <c r="H1138" s="61"/>
      <c r="I1138" s="61"/>
      <c r="J1138" s="61"/>
      <c r="K1138" s="61"/>
      <c r="L1138" s="61"/>
      <c r="M1138" s="61"/>
      <c r="N1138" s="61"/>
      <c r="O1138" s="61"/>
      <c r="P1138" s="61"/>
      <c r="Q1138" s="61"/>
      <c r="R1138" s="61"/>
      <c r="S1138" s="61"/>
    </row>
    <row r="1139" spans="2:19" x14ac:dyDescent="0.25">
      <c r="B1139" s="61"/>
      <c r="C1139" s="61"/>
      <c r="D1139" s="61"/>
      <c r="E1139" s="61"/>
      <c r="F1139" s="61"/>
      <c r="G1139" s="61"/>
      <c r="H1139" s="61"/>
      <c r="I1139" s="61"/>
      <c r="J1139" s="61"/>
      <c r="K1139" s="61"/>
      <c r="L1139" s="61"/>
      <c r="M1139" s="61"/>
      <c r="N1139" s="61"/>
      <c r="O1139" s="61"/>
      <c r="P1139" s="61"/>
      <c r="Q1139" s="61"/>
      <c r="R1139" s="61"/>
      <c r="S1139" s="61"/>
    </row>
    <row r="1140" spans="2:19" x14ac:dyDescent="0.25">
      <c r="B1140" s="61"/>
      <c r="C1140" s="61"/>
      <c r="D1140" s="61"/>
      <c r="E1140" s="61"/>
      <c r="F1140" s="61"/>
      <c r="G1140" s="61"/>
      <c r="H1140" s="61"/>
      <c r="I1140" s="61"/>
      <c r="J1140" s="61"/>
      <c r="K1140" s="61"/>
      <c r="L1140" s="61"/>
      <c r="M1140" s="61"/>
      <c r="N1140" s="61"/>
      <c r="O1140" s="61"/>
      <c r="P1140" s="61"/>
      <c r="Q1140" s="61"/>
      <c r="R1140" s="61"/>
      <c r="S1140" s="61"/>
    </row>
    <row r="1141" spans="2:19" x14ac:dyDescent="0.25">
      <c r="B1141" s="61"/>
      <c r="C1141" s="61"/>
      <c r="D1141" s="61"/>
      <c r="E1141" s="61"/>
      <c r="F1141" s="61"/>
      <c r="G1141" s="61"/>
      <c r="H1141" s="61"/>
      <c r="I1141" s="61"/>
      <c r="J1141" s="61"/>
      <c r="K1141" s="61"/>
      <c r="L1141" s="61"/>
      <c r="M1141" s="61"/>
      <c r="N1141" s="61"/>
      <c r="O1141" s="61"/>
      <c r="P1141" s="61"/>
      <c r="Q1141" s="61"/>
      <c r="R1141" s="61"/>
      <c r="S1141" s="61"/>
    </row>
    <row r="1142" spans="2:19" x14ac:dyDescent="0.25">
      <c r="B1142" s="61"/>
      <c r="C1142" s="61"/>
      <c r="D1142" s="61"/>
      <c r="E1142" s="61"/>
      <c r="F1142" s="61"/>
      <c r="G1142" s="61"/>
      <c r="H1142" s="61"/>
      <c r="I1142" s="61"/>
      <c r="J1142" s="61"/>
      <c r="K1142" s="61"/>
      <c r="L1142" s="61"/>
      <c r="M1142" s="61"/>
      <c r="N1142" s="61"/>
      <c r="O1142" s="61"/>
      <c r="P1142" s="61"/>
      <c r="Q1142" s="61"/>
      <c r="R1142" s="61"/>
      <c r="S1142" s="61"/>
    </row>
    <row r="1143" spans="2:19" x14ac:dyDescent="0.25">
      <c r="B1143" s="61"/>
      <c r="C1143" s="61"/>
      <c r="D1143" s="61"/>
      <c r="E1143" s="61"/>
      <c r="F1143" s="61"/>
      <c r="G1143" s="61"/>
      <c r="H1143" s="61"/>
      <c r="I1143" s="61"/>
      <c r="J1143" s="61"/>
      <c r="K1143" s="61"/>
      <c r="L1143" s="61"/>
      <c r="M1143" s="61"/>
      <c r="N1143" s="61"/>
      <c r="O1143" s="61"/>
      <c r="P1143" s="61"/>
      <c r="Q1143" s="61"/>
      <c r="R1143" s="61"/>
      <c r="S1143" s="61"/>
    </row>
    <row r="1144" spans="2:19" x14ac:dyDescent="0.25">
      <c r="B1144" s="61"/>
      <c r="C1144" s="61"/>
      <c r="D1144" s="61"/>
      <c r="E1144" s="61"/>
      <c r="F1144" s="61"/>
      <c r="G1144" s="61"/>
      <c r="H1144" s="61"/>
      <c r="I1144" s="61"/>
      <c r="J1144" s="61"/>
      <c r="K1144" s="61"/>
      <c r="L1144" s="61"/>
      <c r="M1144" s="61"/>
      <c r="N1144" s="61"/>
      <c r="O1144" s="61"/>
      <c r="P1144" s="61"/>
      <c r="Q1144" s="61"/>
      <c r="R1144" s="61"/>
      <c r="S1144" s="61"/>
    </row>
    <row r="1145" spans="2:19" x14ac:dyDescent="0.25">
      <c r="B1145" s="61"/>
      <c r="C1145" s="61"/>
      <c r="D1145" s="61"/>
      <c r="E1145" s="61"/>
      <c r="F1145" s="61"/>
      <c r="G1145" s="61"/>
      <c r="H1145" s="61"/>
      <c r="I1145" s="61"/>
      <c r="J1145" s="61"/>
      <c r="K1145" s="61"/>
      <c r="L1145" s="61"/>
      <c r="M1145" s="61"/>
      <c r="N1145" s="61"/>
      <c r="O1145" s="61"/>
      <c r="P1145" s="61"/>
      <c r="Q1145" s="61"/>
      <c r="R1145" s="61"/>
      <c r="S1145" s="61"/>
    </row>
    <row r="1146" spans="2:19" x14ac:dyDescent="0.25">
      <c r="B1146" s="61"/>
      <c r="C1146" s="61"/>
      <c r="D1146" s="61"/>
      <c r="E1146" s="61"/>
      <c r="F1146" s="61"/>
      <c r="G1146" s="61"/>
      <c r="H1146" s="61"/>
      <c r="I1146" s="61"/>
      <c r="J1146" s="61"/>
      <c r="K1146" s="61"/>
      <c r="L1146" s="61"/>
      <c r="M1146" s="61"/>
      <c r="N1146" s="61"/>
      <c r="O1146" s="61"/>
      <c r="P1146" s="61"/>
      <c r="Q1146" s="61"/>
      <c r="R1146" s="61"/>
      <c r="S1146" s="61"/>
    </row>
    <row r="1147" spans="2:19" x14ac:dyDescent="0.25">
      <c r="B1147" s="61"/>
      <c r="C1147" s="61"/>
      <c r="D1147" s="61"/>
      <c r="E1147" s="61"/>
      <c r="F1147" s="61"/>
      <c r="G1147" s="61"/>
      <c r="H1147" s="61"/>
      <c r="I1147" s="61"/>
      <c r="J1147" s="61"/>
      <c r="K1147" s="61"/>
      <c r="L1147" s="61"/>
      <c r="M1147" s="61"/>
      <c r="N1147" s="61"/>
      <c r="O1147" s="61"/>
      <c r="P1147" s="61"/>
      <c r="Q1147" s="61"/>
      <c r="R1147" s="61"/>
      <c r="S1147" s="61"/>
    </row>
    <row r="1148" spans="2:19" x14ac:dyDescent="0.25">
      <c r="B1148" s="61"/>
      <c r="C1148" s="61"/>
      <c r="D1148" s="61"/>
      <c r="E1148" s="61"/>
      <c r="F1148" s="61"/>
      <c r="G1148" s="61"/>
      <c r="H1148" s="61"/>
      <c r="I1148" s="61"/>
      <c r="J1148" s="61"/>
      <c r="K1148" s="61"/>
      <c r="L1148" s="61"/>
      <c r="M1148" s="61"/>
      <c r="N1148" s="61"/>
      <c r="O1148" s="61"/>
      <c r="P1148" s="61"/>
      <c r="Q1148" s="61"/>
      <c r="R1148" s="61"/>
      <c r="S1148" s="61"/>
    </row>
    <row r="1149" spans="2:19" x14ac:dyDescent="0.25">
      <c r="B1149" s="61"/>
      <c r="C1149" s="61"/>
      <c r="D1149" s="61"/>
      <c r="E1149" s="61"/>
      <c r="F1149" s="61"/>
      <c r="G1149" s="61"/>
      <c r="H1149" s="61"/>
      <c r="I1149" s="61"/>
      <c r="J1149" s="61"/>
      <c r="K1149" s="61"/>
      <c r="L1149" s="61"/>
      <c r="M1149" s="61"/>
      <c r="N1149" s="61"/>
      <c r="O1149" s="61"/>
      <c r="P1149" s="61"/>
      <c r="Q1149" s="61"/>
      <c r="R1149" s="61"/>
      <c r="S1149" s="61"/>
    </row>
    <row r="1150" spans="2:19" x14ac:dyDescent="0.25">
      <c r="B1150" s="61"/>
      <c r="C1150" s="61"/>
      <c r="D1150" s="61"/>
      <c r="E1150" s="61"/>
      <c r="F1150" s="61"/>
      <c r="G1150" s="61"/>
      <c r="H1150" s="61"/>
      <c r="I1150" s="61"/>
      <c r="J1150" s="61"/>
      <c r="K1150" s="61"/>
      <c r="L1150" s="61"/>
      <c r="M1150" s="61"/>
      <c r="N1150" s="61"/>
      <c r="O1150" s="61"/>
      <c r="P1150" s="61"/>
      <c r="Q1150" s="61"/>
      <c r="R1150" s="61"/>
      <c r="S1150" s="61"/>
    </row>
    <row r="1151" spans="2:19" x14ac:dyDescent="0.25">
      <c r="B1151" s="61"/>
      <c r="C1151" s="61"/>
      <c r="D1151" s="61"/>
      <c r="E1151" s="61"/>
      <c r="F1151" s="61"/>
      <c r="G1151" s="61"/>
      <c r="H1151" s="61"/>
      <c r="I1151" s="61"/>
      <c r="J1151" s="61"/>
      <c r="K1151" s="61"/>
      <c r="L1151" s="61"/>
      <c r="M1151" s="61"/>
      <c r="N1151" s="61"/>
      <c r="O1151" s="61"/>
      <c r="P1151" s="61"/>
      <c r="Q1151" s="61"/>
      <c r="R1151" s="61"/>
      <c r="S1151" s="61"/>
    </row>
    <row r="1152" spans="2:19" x14ac:dyDescent="0.25">
      <c r="B1152" s="61"/>
      <c r="C1152" s="61"/>
      <c r="D1152" s="61"/>
      <c r="E1152" s="61"/>
      <c r="F1152" s="61"/>
      <c r="G1152" s="61"/>
      <c r="H1152" s="61"/>
      <c r="I1152" s="61"/>
      <c r="J1152" s="61"/>
      <c r="K1152" s="61"/>
      <c r="L1152" s="61"/>
      <c r="M1152" s="61"/>
      <c r="N1152" s="61"/>
      <c r="O1152" s="61"/>
      <c r="P1152" s="61"/>
      <c r="Q1152" s="61"/>
      <c r="R1152" s="61"/>
      <c r="S1152" s="61"/>
    </row>
    <row r="1153" spans="2:19" x14ac:dyDescent="0.25">
      <c r="B1153" s="61"/>
      <c r="C1153" s="61"/>
      <c r="D1153" s="61"/>
      <c r="E1153" s="61"/>
      <c r="F1153" s="61"/>
      <c r="G1153" s="61"/>
      <c r="H1153" s="61"/>
      <c r="I1153" s="61"/>
      <c r="J1153" s="61"/>
      <c r="K1153" s="61"/>
      <c r="L1153" s="61"/>
      <c r="M1153" s="61"/>
      <c r="N1153" s="61"/>
      <c r="O1153" s="61"/>
      <c r="P1153" s="61"/>
      <c r="Q1153" s="61"/>
      <c r="R1153" s="61"/>
      <c r="S1153" s="61"/>
    </row>
    <row r="1154" spans="2:19" x14ac:dyDescent="0.25">
      <c r="B1154" s="61"/>
      <c r="C1154" s="61"/>
      <c r="D1154" s="61"/>
      <c r="E1154" s="61"/>
      <c r="F1154" s="61"/>
      <c r="G1154" s="61"/>
      <c r="H1154" s="61"/>
      <c r="I1154" s="61"/>
      <c r="J1154" s="61"/>
      <c r="K1154" s="61"/>
      <c r="L1154" s="61"/>
      <c r="M1154" s="61"/>
      <c r="N1154" s="61"/>
      <c r="O1154" s="61"/>
      <c r="P1154" s="61"/>
      <c r="Q1154" s="61"/>
      <c r="R1154" s="61"/>
      <c r="S1154" s="61"/>
    </row>
    <row r="1155" spans="2:19" x14ac:dyDescent="0.25">
      <c r="B1155" s="61"/>
      <c r="C1155" s="61"/>
      <c r="D1155" s="61"/>
      <c r="E1155" s="61"/>
      <c r="F1155" s="61"/>
      <c r="G1155" s="61"/>
      <c r="H1155" s="61"/>
      <c r="I1155" s="61"/>
      <c r="J1155" s="61"/>
      <c r="K1155" s="61"/>
      <c r="L1155" s="61"/>
      <c r="M1155" s="61"/>
      <c r="N1155" s="61"/>
      <c r="O1155" s="61"/>
      <c r="P1155" s="61"/>
      <c r="Q1155" s="61"/>
      <c r="R1155" s="61"/>
      <c r="S1155" s="61"/>
    </row>
    <row r="1156" spans="2:19" x14ac:dyDescent="0.25">
      <c r="B1156" s="61"/>
      <c r="C1156" s="61"/>
      <c r="D1156" s="61"/>
      <c r="E1156" s="61"/>
      <c r="F1156" s="61"/>
      <c r="G1156" s="61"/>
      <c r="H1156" s="61"/>
      <c r="I1156" s="61"/>
      <c r="J1156" s="61"/>
      <c r="K1156" s="61"/>
      <c r="L1156" s="61"/>
      <c r="M1156" s="61"/>
      <c r="N1156" s="61"/>
      <c r="O1156" s="61"/>
      <c r="P1156" s="61"/>
      <c r="Q1156" s="61"/>
      <c r="R1156" s="61"/>
      <c r="S1156" s="61"/>
    </row>
    <row r="1157" spans="2:19" x14ac:dyDescent="0.25">
      <c r="B1157" s="61"/>
      <c r="C1157" s="61"/>
      <c r="D1157" s="61"/>
      <c r="E1157" s="61"/>
      <c r="F1157" s="61"/>
      <c r="G1157" s="61"/>
      <c r="H1157" s="61"/>
      <c r="I1157" s="61"/>
      <c r="J1157" s="61"/>
      <c r="K1157" s="61"/>
      <c r="L1157" s="61"/>
      <c r="M1157" s="61"/>
      <c r="N1157" s="61"/>
      <c r="O1157" s="61"/>
      <c r="P1157" s="61"/>
      <c r="Q1157" s="61"/>
      <c r="R1157" s="61"/>
      <c r="S1157" s="61"/>
    </row>
    <row r="1158" spans="2:19" x14ac:dyDescent="0.25">
      <c r="B1158" s="61"/>
      <c r="C1158" s="61"/>
      <c r="D1158" s="61"/>
      <c r="E1158" s="61"/>
      <c r="F1158" s="61"/>
      <c r="G1158" s="61"/>
      <c r="H1158" s="61"/>
      <c r="I1158" s="61"/>
      <c r="J1158" s="61"/>
      <c r="K1158" s="61"/>
      <c r="L1158" s="61"/>
      <c r="M1158" s="61"/>
      <c r="N1158" s="61"/>
      <c r="O1158" s="61"/>
      <c r="P1158" s="61"/>
      <c r="Q1158" s="61"/>
      <c r="R1158" s="61"/>
      <c r="S1158" s="61"/>
    </row>
    <row r="1159" spans="2:19" x14ac:dyDescent="0.25">
      <c r="B1159" s="61"/>
      <c r="C1159" s="61"/>
      <c r="D1159" s="61"/>
      <c r="E1159" s="61"/>
      <c r="F1159" s="61"/>
      <c r="G1159" s="61"/>
      <c r="H1159" s="61"/>
      <c r="I1159" s="61"/>
      <c r="J1159" s="61"/>
      <c r="K1159" s="61"/>
      <c r="L1159" s="61"/>
      <c r="M1159" s="61"/>
      <c r="N1159" s="61"/>
      <c r="O1159" s="61"/>
      <c r="P1159" s="61"/>
      <c r="Q1159" s="61"/>
      <c r="R1159" s="61"/>
      <c r="S1159" s="61"/>
    </row>
    <row r="1160" spans="2:19" x14ac:dyDescent="0.25">
      <c r="B1160" s="61"/>
      <c r="C1160" s="61"/>
      <c r="D1160" s="61"/>
      <c r="E1160" s="61"/>
      <c r="F1160" s="61"/>
      <c r="G1160" s="61"/>
      <c r="H1160" s="61"/>
      <c r="I1160" s="61"/>
      <c r="J1160" s="61"/>
      <c r="K1160" s="61"/>
      <c r="L1160" s="61"/>
      <c r="M1160" s="61"/>
      <c r="N1160" s="61"/>
      <c r="O1160" s="61"/>
      <c r="P1160" s="61"/>
      <c r="Q1160" s="61"/>
      <c r="R1160" s="61"/>
      <c r="S1160" s="61"/>
    </row>
    <row r="1161" spans="2:19" x14ac:dyDescent="0.25">
      <c r="B1161" s="61"/>
      <c r="C1161" s="61"/>
      <c r="D1161" s="61"/>
      <c r="E1161" s="61"/>
      <c r="F1161" s="61"/>
      <c r="G1161" s="61"/>
      <c r="H1161" s="61"/>
      <c r="I1161" s="61"/>
      <c r="J1161" s="61"/>
      <c r="K1161" s="61"/>
      <c r="L1161" s="61"/>
      <c r="M1161" s="61"/>
      <c r="N1161" s="61"/>
      <c r="O1161" s="61"/>
      <c r="P1161" s="61"/>
      <c r="Q1161" s="61"/>
      <c r="R1161" s="61"/>
      <c r="S1161" s="61"/>
    </row>
    <row r="1162" spans="2:19" x14ac:dyDescent="0.25">
      <c r="B1162" s="61"/>
      <c r="C1162" s="61"/>
      <c r="D1162" s="61"/>
      <c r="E1162" s="61"/>
      <c r="F1162" s="61"/>
      <c r="G1162" s="61"/>
      <c r="H1162" s="61"/>
      <c r="I1162" s="61"/>
      <c r="J1162" s="61"/>
      <c r="K1162" s="61"/>
      <c r="L1162" s="61"/>
      <c r="M1162" s="61"/>
      <c r="N1162" s="61"/>
      <c r="O1162" s="61"/>
      <c r="P1162" s="61"/>
      <c r="Q1162" s="61"/>
      <c r="R1162" s="61"/>
      <c r="S1162" s="61"/>
    </row>
    <row r="1163" spans="2:19" x14ac:dyDescent="0.25">
      <c r="B1163" s="61"/>
      <c r="C1163" s="61"/>
      <c r="D1163" s="61"/>
      <c r="E1163" s="61"/>
      <c r="F1163" s="61"/>
      <c r="G1163" s="61"/>
      <c r="H1163" s="61"/>
      <c r="I1163" s="61"/>
      <c r="J1163" s="61"/>
      <c r="K1163" s="61"/>
      <c r="L1163" s="61"/>
      <c r="M1163" s="61"/>
      <c r="N1163" s="61"/>
      <c r="O1163" s="61"/>
      <c r="P1163" s="61"/>
      <c r="Q1163" s="61"/>
      <c r="R1163" s="61"/>
      <c r="S1163" s="61"/>
    </row>
    <row r="1164" spans="2:19" x14ac:dyDescent="0.25">
      <c r="B1164" s="61"/>
      <c r="C1164" s="61"/>
      <c r="D1164" s="61"/>
      <c r="E1164" s="61"/>
      <c r="F1164" s="61"/>
      <c r="G1164" s="61"/>
      <c r="H1164" s="61"/>
      <c r="I1164" s="61"/>
      <c r="J1164" s="61"/>
      <c r="K1164" s="61"/>
      <c r="L1164" s="61"/>
      <c r="M1164" s="61"/>
      <c r="N1164" s="61"/>
      <c r="O1164" s="61"/>
      <c r="P1164" s="61"/>
      <c r="Q1164" s="61"/>
      <c r="R1164" s="61"/>
      <c r="S1164" s="61"/>
    </row>
    <row r="1165" spans="2:19" x14ac:dyDescent="0.25">
      <c r="B1165" s="61"/>
      <c r="C1165" s="61"/>
      <c r="D1165" s="61"/>
      <c r="E1165" s="61"/>
      <c r="F1165" s="61"/>
      <c r="G1165" s="61"/>
      <c r="H1165" s="61"/>
      <c r="I1165" s="61"/>
      <c r="J1165" s="61"/>
      <c r="K1165" s="61"/>
      <c r="L1165" s="61"/>
      <c r="M1165" s="61"/>
      <c r="N1165" s="61"/>
      <c r="O1165" s="61"/>
      <c r="P1165" s="61"/>
      <c r="Q1165" s="61"/>
      <c r="R1165" s="61"/>
      <c r="S1165" s="61"/>
    </row>
    <row r="1166" spans="2:19" x14ac:dyDescent="0.25">
      <c r="B1166" s="61"/>
      <c r="C1166" s="61"/>
      <c r="D1166" s="61"/>
      <c r="E1166" s="61"/>
      <c r="F1166" s="61"/>
      <c r="G1166" s="61"/>
      <c r="H1166" s="61"/>
      <c r="I1166" s="61"/>
      <c r="J1166" s="61"/>
      <c r="K1166" s="61"/>
      <c r="L1166" s="61"/>
      <c r="M1166" s="61"/>
      <c r="N1166" s="61"/>
      <c r="O1166" s="61"/>
      <c r="P1166" s="61"/>
      <c r="Q1166" s="61"/>
      <c r="R1166" s="61"/>
      <c r="S1166" s="61"/>
    </row>
    <row r="1167" spans="2:19" x14ac:dyDescent="0.25">
      <c r="B1167" s="61"/>
      <c r="C1167" s="61"/>
      <c r="D1167" s="61"/>
      <c r="E1167" s="61"/>
      <c r="F1167" s="61"/>
      <c r="G1167" s="61"/>
      <c r="H1167" s="61"/>
      <c r="I1167" s="61"/>
      <c r="J1167" s="61"/>
      <c r="K1167" s="61"/>
      <c r="L1167" s="61"/>
      <c r="M1167" s="61"/>
      <c r="N1167" s="61"/>
      <c r="O1167" s="61"/>
      <c r="P1167" s="61"/>
      <c r="Q1167" s="61"/>
      <c r="R1167" s="61"/>
      <c r="S1167" s="61"/>
    </row>
    <row r="1168" spans="2:19" x14ac:dyDescent="0.25">
      <c r="B1168" s="61"/>
      <c r="C1168" s="61"/>
      <c r="D1168" s="61"/>
      <c r="E1168" s="61"/>
      <c r="F1168" s="61"/>
      <c r="G1168" s="61"/>
      <c r="H1168" s="61"/>
      <c r="I1168" s="61"/>
      <c r="J1168" s="61"/>
      <c r="K1168" s="61"/>
      <c r="L1168" s="61"/>
      <c r="M1168" s="61"/>
      <c r="N1168" s="61"/>
      <c r="O1168" s="61"/>
      <c r="P1168" s="61"/>
      <c r="Q1168" s="61"/>
      <c r="R1168" s="61"/>
      <c r="S1168" s="61"/>
    </row>
    <row r="1169" spans="2:19" x14ac:dyDescent="0.25">
      <c r="B1169" s="61"/>
      <c r="C1169" s="61"/>
      <c r="D1169" s="61"/>
      <c r="E1169" s="61"/>
      <c r="F1169" s="61"/>
      <c r="G1169" s="61"/>
      <c r="H1169" s="61"/>
      <c r="I1169" s="61"/>
      <c r="J1169" s="61"/>
      <c r="K1169" s="61"/>
      <c r="L1169" s="61"/>
      <c r="M1169" s="61"/>
      <c r="N1169" s="61"/>
      <c r="O1169" s="61"/>
      <c r="P1169" s="61"/>
      <c r="Q1169" s="61"/>
      <c r="R1169" s="61"/>
      <c r="S1169" s="61"/>
    </row>
    <row r="1170" spans="2:19" x14ac:dyDescent="0.25">
      <c r="B1170" s="61"/>
      <c r="C1170" s="61"/>
      <c r="D1170" s="61"/>
      <c r="E1170" s="61"/>
      <c r="F1170" s="61"/>
      <c r="G1170" s="61"/>
      <c r="H1170" s="61"/>
      <c r="I1170" s="61"/>
      <c r="J1170" s="61"/>
      <c r="K1170" s="61"/>
      <c r="L1170" s="61"/>
      <c r="M1170" s="61"/>
      <c r="N1170" s="61"/>
      <c r="O1170" s="61"/>
      <c r="P1170" s="61"/>
      <c r="Q1170" s="61"/>
      <c r="R1170" s="61"/>
      <c r="S1170" s="61"/>
    </row>
    <row r="1171" spans="2:19" x14ac:dyDescent="0.25">
      <c r="B1171" s="61"/>
      <c r="C1171" s="61"/>
      <c r="D1171" s="61"/>
      <c r="E1171" s="61"/>
      <c r="F1171" s="61"/>
      <c r="G1171" s="61"/>
      <c r="H1171" s="61"/>
      <c r="I1171" s="61"/>
      <c r="J1171" s="61"/>
      <c r="K1171" s="61"/>
      <c r="L1171" s="61"/>
      <c r="M1171" s="61"/>
      <c r="N1171" s="61"/>
      <c r="O1171" s="61"/>
      <c r="P1171" s="61"/>
      <c r="Q1171" s="61"/>
      <c r="R1171" s="61"/>
      <c r="S1171" s="61"/>
    </row>
    <row r="1172" spans="2:19" x14ac:dyDescent="0.25">
      <c r="B1172" s="61"/>
      <c r="C1172" s="61"/>
      <c r="D1172" s="61"/>
      <c r="E1172" s="61"/>
      <c r="F1172" s="61"/>
      <c r="G1172" s="61"/>
      <c r="H1172" s="61"/>
      <c r="I1172" s="61"/>
      <c r="J1172" s="61"/>
      <c r="K1172" s="61"/>
      <c r="L1172" s="61"/>
      <c r="M1172" s="61"/>
      <c r="N1172" s="61"/>
      <c r="O1172" s="61"/>
      <c r="P1172" s="61"/>
      <c r="Q1172" s="61"/>
      <c r="R1172" s="61"/>
      <c r="S1172" s="61"/>
    </row>
    <row r="1173" spans="2:19" x14ac:dyDescent="0.25">
      <c r="B1173" s="61"/>
      <c r="C1173" s="61"/>
      <c r="D1173" s="61"/>
      <c r="E1173" s="61"/>
      <c r="F1173" s="61"/>
      <c r="G1173" s="61"/>
      <c r="H1173" s="61"/>
      <c r="I1173" s="61"/>
      <c r="J1173" s="61"/>
      <c r="K1173" s="61"/>
      <c r="L1173" s="61"/>
      <c r="M1173" s="61"/>
      <c r="N1173" s="61"/>
      <c r="O1173" s="61"/>
      <c r="P1173" s="61"/>
      <c r="Q1173" s="61"/>
      <c r="R1173" s="61"/>
      <c r="S1173" s="61"/>
    </row>
    <row r="1174" spans="2:19" x14ac:dyDescent="0.25">
      <c r="B1174" s="61"/>
      <c r="C1174" s="61"/>
      <c r="D1174" s="61"/>
      <c r="E1174" s="61"/>
      <c r="F1174" s="61"/>
      <c r="G1174" s="61"/>
      <c r="H1174" s="61"/>
      <c r="I1174" s="61"/>
      <c r="J1174" s="61"/>
      <c r="K1174" s="61"/>
      <c r="L1174" s="61"/>
      <c r="M1174" s="61"/>
      <c r="N1174" s="61"/>
      <c r="O1174" s="61"/>
      <c r="P1174" s="61"/>
      <c r="Q1174" s="61"/>
      <c r="R1174" s="61"/>
      <c r="S1174" s="61"/>
    </row>
    <row r="1175" spans="2:19" x14ac:dyDescent="0.25">
      <c r="B1175" s="61"/>
      <c r="C1175" s="61"/>
      <c r="D1175" s="61"/>
      <c r="E1175" s="61"/>
      <c r="F1175" s="61"/>
      <c r="G1175" s="61"/>
      <c r="H1175" s="61"/>
      <c r="I1175" s="61"/>
      <c r="J1175" s="61"/>
      <c r="K1175" s="61"/>
      <c r="L1175" s="61"/>
      <c r="M1175" s="61"/>
      <c r="N1175" s="61"/>
      <c r="O1175" s="61"/>
      <c r="P1175" s="61"/>
      <c r="Q1175" s="61"/>
      <c r="R1175" s="61"/>
      <c r="S1175" s="61"/>
    </row>
    <row r="1176" spans="2:19" x14ac:dyDescent="0.25">
      <c r="B1176" s="61"/>
      <c r="C1176" s="61"/>
      <c r="D1176" s="61"/>
      <c r="E1176" s="61"/>
      <c r="F1176" s="61"/>
      <c r="G1176" s="61"/>
      <c r="H1176" s="61"/>
      <c r="I1176" s="61"/>
      <c r="J1176" s="61"/>
      <c r="K1176" s="61"/>
      <c r="L1176" s="61"/>
      <c r="M1176" s="61"/>
      <c r="N1176" s="61"/>
      <c r="O1176" s="61"/>
      <c r="P1176" s="61"/>
      <c r="Q1176" s="61"/>
      <c r="R1176" s="61"/>
      <c r="S1176" s="61"/>
    </row>
    <row r="1177" spans="2:19" x14ac:dyDescent="0.25">
      <c r="B1177" s="61"/>
      <c r="C1177" s="61"/>
      <c r="D1177" s="61"/>
      <c r="E1177" s="61"/>
      <c r="F1177" s="61"/>
      <c r="G1177" s="61"/>
      <c r="H1177" s="61"/>
      <c r="I1177" s="61"/>
      <c r="J1177" s="61"/>
      <c r="K1177" s="61"/>
      <c r="L1177" s="61"/>
      <c r="M1177" s="61"/>
      <c r="N1177" s="61"/>
      <c r="O1177" s="61"/>
      <c r="P1177" s="61"/>
      <c r="Q1177" s="61"/>
      <c r="R1177" s="61"/>
      <c r="S1177" s="61"/>
    </row>
    <row r="1178" spans="2:19" x14ac:dyDescent="0.25">
      <c r="B1178" s="61"/>
      <c r="C1178" s="61"/>
      <c r="D1178" s="61"/>
      <c r="E1178" s="61"/>
      <c r="F1178" s="61"/>
      <c r="G1178" s="61"/>
      <c r="H1178" s="61"/>
      <c r="I1178" s="61"/>
      <c r="J1178" s="61"/>
      <c r="K1178" s="61"/>
      <c r="L1178" s="61"/>
      <c r="M1178" s="61"/>
      <c r="N1178" s="61"/>
      <c r="O1178" s="61"/>
      <c r="P1178" s="61"/>
      <c r="Q1178" s="61"/>
      <c r="R1178" s="61"/>
      <c r="S1178" s="61"/>
    </row>
    <row r="1179" spans="2:19" x14ac:dyDescent="0.25">
      <c r="B1179" s="61"/>
      <c r="C1179" s="61"/>
      <c r="D1179" s="61"/>
      <c r="E1179" s="61"/>
      <c r="F1179" s="61"/>
      <c r="G1179" s="61"/>
      <c r="H1179" s="61"/>
      <c r="I1179" s="61"/>
      <c r="J1179" s="61"/>
      <c r="K1179" s="61"/>
      <c r="L1179" s="61"/>
      <c r="M1179" s="61"/>
      <c r="N1179" s="61"/>
      <c r="O1179" s="61"/>
      <c r="P1179" s="61"/>
      <c r="Q1179" s="61"/>
      <c r="R1179" s="61"/>
      <c r="S1179" s="61"/>
    </row>
    <row r="1180" spans="2:19" x14ac:dyDescent="0.25">
      <c r="B1180" s="61"/>
      <c r="C1180" s="61"/>
      <c r="D1180" s="61"/>
      <c r="E1180" s="61"/>
      <c r="F1180" s="61"/>
      <c r="G1180" s="61"/>
      <c r="H1180" s="61"/>
      <c r="I1180" s="61"/>
      <c r="J1180" s="61"/>
      <c r="K1180" s="61"/>
      <c r="L1180" s="61"/>
      <c r="M1180" s="61"/>
      <c r="N1180" s="61"/>
      <c r="O1180" s="61"/>
      <c r="P1180" s="61"/>
      <c r="Q1180" s="61"/>
      <c r="R1180" s="61"/>
      <c r="S1180" s="61"/>
    </row>
    <row r="1181" spans="2:19" x14ac:dyDescent="0.25">
      <c r="B1181" s="61"/>
      <c r="C1181" s="61"/>
      <c r="D1181" s="61"/>
      <c r="E1181" s="61"/>
      <c r="F1181" s="61"/>
      <c r="G1181" s="61"/>
      <c r="H1181" s="61"/>
      <c r="I1181" s="61"/>
      <c r="J1181" s="61"/>
      <c r="K1181" s="61"/>
      <c r="L1181" s="61"/>
      <c r="M1181" s="61"/>
      <c r="N1181" s="61"/>
      <c r="O1181" s="61"/>
      <c r="P1181" s="61"/>
      <c r="Q1181" s="61"/>
      <c r="R1181" s="61"/>
      <c r="S1181" s="61"/>
    </row>
    <row r="1182" spans="2:19" x14ac:dyDescent="0.25">
      <c r="B1182" s="61"/>
      <c r="C1182" s="61"/>
      <c r="D1182" s="61"/>
      <c r="E1182" s="61"/>
      <c r="F1182" s="61"/>
      <c r="G1182" s="61"/>
      <c r="H1182" s="61"/>
      <c r="I1182" s="61"/>
      <c r="J1182" s="61"/>
      <c r="K1182" s="61"/>
      <c r="L1182" s="61"/>
      <c r="M1182" s="61"/>
      <c r="N1182" s="61"/>
      <c r="O1182" s="61"/>
      <c r="P1182" s="61"/>
      <c r="Q1182" s="61"/>
      <c r="R1182" s="61"/>
      <c r="S1182" s="61"/>
    </row>
    <row r="1183" spans="2:19" x14ac:dyDescent="0.25">
      <c r="B1183" s="61"/>
      <c r="C1183" s="61"/>
      <c r="D1183" s="61"/>
      <c r="E1183" s="61"/>
      <c r="F1183" s="61"/>
      <c r="G1183" s="61"/>
      <c r="H1183" s="61"/>
      <c r="I1183" s="61"/>
      <c r="J1183" s="61"/>
      <c r="K1183" s="61"/>
      <c r="L1183" s="61"/>
      <c r="M1183" s="61"/>
      <c r="N1183" s="61"/>
      <c r="O1183" s="61"/>
      <c r="P1183" s="61"/>
      <c r="Q1183" s="61"/>
      <c r="R1183" s="61"/>
      <c r="S1183" s="61"/>
    </row>
    <row r="1184" spans="2:19" x14ac:dyDescent="0.25">
      <c r="B1184" s="61"/>
      <c r="C1184" s="61"/>
      <c r="D1184" s="61"/>
      <c r="E1184" s="61"/>
      <c r="F1184" s="61"/>
      <c r="G1184" s="61"/>
      <c r="H1184" s="61"/>
      <c r="I1184" s="61"/>
      <c r="J1184" s="61"/>
      <c r="K1184" s="61"/>
      <c r="L1184" s="61"/>
      <c r="M1184" s="61"/>
      <c r="N1184" s="61"/>
      <c r="O1184" s="61"/>
      <c r="P1184" s="61"/>
      <c r="Q1184" s="61"/>
      <c r="R1184" s="61"/>
      <c r="S1184" s="61"/>
    </row>
    <row r="1185" spans="2:19" x14ac:dyDescent="0.25">
      <c r="B1185" s="61"/>
      <c r="C1185" s="61"/>
      <c r="D1185" s="61"/>
      <c r="E1185" s="61"/>
      <c r="F1185" s="61"/>
      <c r="G1185" s="61"/>
      <c r="H1185" s="61"/>
      <c r="I1185" s="61"/>
      <c r="J1185" s="61"/>
      <c r="K1185" s="61"/>
      <c r="L1185" s="61"/>
      <c r="M1185" s="61"/>
      <c r="N1185" s="61"/>
      <c r="O1185" s="61"/>
      <c r="P1185" s="61"/>
      <c r="Q1185" s="61"/>
      <c r="R1185" s="61"/>
      <c r="S1185" s="61"/>
    </row>
    <row r="1186" spans="2:19" x14ac:dyDescent="0.25">
      <c r="B1186" s="61"/>
      <c r="C1186" s="61"/>
      <c r="D1186" s="61"/>
      <c r="E1186" s="61"/>
      <c r="F1186" s="61"/>
      <c r="G1186" s="61"/>
      <c r="H1186" s="61"/>
      <c r="I1186" s="61"/>
      <c r="J1186" s="61"/>
      <c r="K1186" s="61"/>
      <c r="L1186" s="61"/>
      <c r="M1186" s="61"/>
      <c r="N1186" s="61"/>
      <c r="O1186" s="61"/>
      <c r="P1186" s="61"/>
      <c r="Q1186" s="61"/>
      <c r="R1186" s="61"/>
      <c r="S1186" s="61"/>
    </row>
    <row r="1187" spans="2:19" x14ac:dyDescent="0.25">
      <c r="B1187" s="61"/>
      <c r="C1187" s="61"/>
      <c r="D1187" s="61"/>
      <c r="E1187" s="61"/>
      <c r="F1187" s="61"/>
      <c r="G1187" s="61"/>
      <c r="H1187" s="61"/>
      <c r="I1187" s="61"/>
      <c r="J1187" s="61"/>
      <c r="K1187" s="61"/>
      <c r="L1187" s="61"/>
      <c r="M1187" s="61"/>
      <c r="N1187" s="61"/>
      <c r="O1187" s="61"/>
      <c r="P1187" s="61"/>
      <c r="Q1187" s="61"/>
      <c r="R1187" s="61"/>
      <c r="S1187" s="61"/>
    </row>
    <row r="1188" spans="2:19" x14ac:dyDescent="0.25">
      <c r="B1188" s="61"/>
      <c r="C1188" s="61"/>
      <c r="D1188" s="61"/>
      <c r="E1188" s="61"/>
      <c r="F1188" s="61"/>
      <c r="G1188" s="61"/>
      <c r="H1188" s="61"/>
      <c r="I1188" s="61"/>
      <c r="J1188" s="61"/>
      <c r="K1188" s="61"/>
      <c r="L1188" s="61"/>
      <c r="M1188" s="61"/>
      <c r="N1188" s="61"/>
      <c r="O1188" s="61"/>
      <c r="P1188" s="61"/>
      <c r="Q1188" s="61"/>
      <c r="R1188" s="61"/>
      <c r="S1188" s="61"/>
    </row>
    <row r="1189" spans="2:19" x14ac:dyDescent="0.25">
      <c r="B1189" s="61"/>
      <c r="C1189" s="61"/>
      <c r="D1189" s="61"/>
      <c r="E1189" s="61"/>
      <c r="F1189" s="61"/>
      <c r="G1189" s="61"/>
      <c r="H1189" s="61"/>
      <c r="I1189" s="61"/>
      <c r="J1189" s="61"/>
      <c r="K1189" s="61"/>
      <c r="L1189" s="61"/>
      <c r="M1189" s="61"/>
      <c r="N1189" s="61"/>
      <c r="O1189" s="61"/>
      <c r="P1189" s="61"/>
      <c r="Q1189" s="61"/>
      <c r="R1189" s="61"/>
      <c r="S1189" s="61"/>
    </row>
    <row r="1190" spans="2:19" x14ac:dyDescent="0.25">
      <c r="B1190" s="61"/>
      <c r="C1190" s="61"/>
      <c r="D1190" s="61"/>
      <c r="E1190" s="61"/>
      <c r="F1190" s="61"/>
      <c r="G1190" s="61"/>
      <c r="H1190" s="61"/>
      <c r="I1190" s="61"/>
      <c r="J1190" s="61"/>
      <c r="K1190" s="61"/>
      <c r="L1190" s="61"/>
      <c r="M1190" s="61"/>
      <c r="N1190" s="61"/>
      <c r="O1190" s="61"/>
      <c r="P1190" s="61"/>
      <c r="Q1190" s="61"/>
      <c r="R1190" s="61"/>
      <c r="S1190" s="61"/>
    </row>
    <row r="1191" spans="2:19" x14ac:dyDescent="0.25">
      <c r="B1191" s="61"/>
      <c r="C1191" s="61"/>
      <c r="D1191" s="61"/>
      <c r="E1191" s="61"/>
      <c r="F1191" s="61"/>
      <c r="G1191" s="61"/>
      <c r="H1191" s="61"/>
      <c r="I1191" s="61"/>
      <c r="J1191" s="61"/>
      <c r="K1191" s="61"/>
      <c r="L1191" s="61"/>
      <c r="M1191" s="61"/>
      <c r="N1191" s="61"/>
      <c r="O1191" s="61"/>
      <c r="P1191" s="61"/>
      <c r="Q1191" s="61"/>
      <c r="R1191" s="61"/>
      <c r="S1191" s="61"/>
    </row>
    <row r="1192" spans="2:19" x14ac:dyDescent="0.25">
      <c r="B1192" s="61"/>
      <c r="C1192" s="61"/>
      <c r="D1192" s="61"/>
      <c r="E1192" s="61"/>
      <c r="F1192" s="61"/>
      <c r="G1192" s="61"/>
      <c r="H1192" s="61"/>
      <c r="I1192" s="61"/>
      <c r="J1192" s="61"/>
      <c r="K1192" s="61"/>
      <c r="L1192" s="61"/>
      <c r="M1192" s="61"/>
      <c r="N1192" s="61"/>
      <c r="O1192" s="61"/>
      <c r="P1192" s="61"/>
      <c r="Q1192" s="61"/>
      <c r="R1192" s="61"/>
      <c r="S1192" s="61"/>
    </row>
    <row r="1193" spans="2:19" x14ac:dyDescent="0.25">
      <c r="B1193" s="61"/>
      <c r="C1193" s="61"/>
      <c r="D1193" s="61"/>
      <c r="E1193" s="61"/>
      <c r="F1193" s="61"/>
      <c r="G1193" s="61"/>
      <c r="H1193" s="61"/>
      <c r="I1193" s="61"/>
      <c r="J1193" s="61"/>
      <c r="K1193" s="61"/>
      <c r="L1193" s="61"/>
      <c r="M1193" s="61"/>
      <c r="N1193" s="61"/>
      <c r="O1193" s="61"/>
      <c r="P1193" s="61"/>
      <c r="Q1193" s="61"/>
      <c r="R1193" s="61"/>
      <c r="S1193" s="61"/>
    </row>
    <row r="1194" spans="2:19" x14ac:dyDescent="0.25">
      <c r="B1194" s="61"/>
      <c r="C1194" s="61"/>
      <c r="D1194" s="61"/>
      <c r="E1194" s="61"/>
      <c r="F1194" s="61"/>
      <c r="G1194" s="61"/>
      <c r="H1194" s="61"/>
      <c r="I1194" s="61"/>
      <c r="J1194" s="61"/>
      <c r="K1194" s="61"/>
      <c r="L1194" s="61"/>
      <c r="M1194" s="61"/>
      <c r="N1194" s="61"/>
      <c r="O1194" s="61"/>
      <c r="P1194" s="61"/>
      <c r="Q1194" s="61"/>
      <c r="R1194" s="61"/>
      <c r="S1194" s="61"/>
    </row>
    <row r="1195" spans="2:19" x14ac:dyDescent="0.25">
      <c r="B1195" s="61"/>
      <c r="C1195" s="61"/>
      <c r="D1195" s="61"/>
      <c r="E1195" s="61"/>
      <c r="F1195" s="61"/>
      <c r="G1195" s="61"/>
      <c r="H1195" s="61"/>
      <c r="I1195" s="61"/>
      <c r="J1195" s="61"/>
      <c r="K1195" s="61"/>
      <c r="L1195" s="61"/>
      <c r="M1195" s="61"/>
      <c r="N1195" s="61"/>
      <c r="O1195" s="61"/>
      <c r="P1195" s="61"/>
      <c r="Q1195" s="61"/>
      <c r="R1195" s="61"/>
      <c r="S1195" s="61"/>
    </row>
    <row r="1196" spans="2:19" x14ac:dyDescent="0.25">
      <c r="B1196" s="61"/>
      <c r="C1196" s="61"/>
      <c r="D1196" s="61"/>
      <c r="E1196" s="61"/>
      <c r="F1196" s="61"/>
      <c r="G1196" s="61"/>
      <c r="H1196" s="61"/>
      <c r="I1196" s="61"/>
      <c r="J1196" s="61"/>
      <c r="K1196" s="61"/>
      <c r="L1196" s="61"/>
      <c r="M1196" s="61"/>
      <c r="N1196" s="61"/>
      <c r="O1196" s="61"/>
      <c r="P1196" s="61"/>
      <c r="Q1196" s="61"/>
      <c r="R1196" s="61"/>
      <c r="S1196" s="61"/>
    </row>
    <row r="1197" spans="2:19" x14ac:dyDescent="0.25">
      <c r="B1197" s="61"/>
      <c r="C1197" s="61"/>
      <c r="D1197" s="61"/>
      <c r="E1197" s="61"/>
      <c r="F1197" s="61"/>
      <c r="G1197" s="61"/>
      <c r="H1197" s="61"/>
      <c r="I1197" s="61"/>
      <c r="J1197" s="61"/>
      <c r="K1197" s="61"/>
      <c r="L1197" s="61"/>
      <c r="M1197" s="61"/>
      <c r="N1197" s="61"/>
      <c r="O1197" s="61"/>
      <c r="P1197" s="61"/>
      <c r="Q1197" s="61"/>
      <c r="R1197" s="61"/>
      <c r="S1197" s="61"/>
    </row>
    <row r="1198" spans="2:19" x14ac:dyDescent="0.25">
      <c r="B1198" s="61"/>
      <c r="C1198" s="61"/>
      <c r="D1198" s="61"/>
      <c r="E1198" s="61"/>
      <c r="F1198" s="61"/>
      <c r="G1198" s="61"/>
      <c r="H1198" s="61"/>
      <c r="I1198" s="61"/>
      <c r="J1198" s="61"/>
      <c r="K1198" s="61"/>
      <c r="L1198" s="61"/>
      <c r="M1198" s="61"/>
      <c r="N1198" s="61"/>
      <c r="O1198" s="61"/>
      <c r="P1198" s="61"/>
      <c r="Q1198" s="61"/>
      <c r="R1198" s="61"/>
      <c r="S1198" s="61"/>
    </row>
    <row r="1199" spans="2:19" x14ac:dyDescent="0.25">
      <c r="B1199" s="61"/>
      <c r="C1199" s="61"/>
      <c r="D1199" s="61"/>
      <c r="E1199" s="61"/>
      <c r="F1199" s="61"/>
      <c r="G1199" s="61"/>
      <c r="H1199" s="61"/>
      <c r="I1199" s="61"/>
      <c r="J1199" s="61"/>
      <c r="K1199" s="61"/>
      <c r="L1199" s="61"/>
      <c r="M1199" s="61"/>
      <c r="N1199" s="61"/>
      <c r="O1199" s="61"/>
      <c r="P1199" s="61"/>
      <c r="Q1199" s="61"/>
      <c r="R1199" s="61"/>
      <c r="S1199" s="61"/>
    </row>
    <row r="1200" spans="2:19" x14ac:dyDescent="0.25">
      <c r="B1200" s="61"/>
      <c r="C1200" s="61"/>
      <c r="D1200" s="61"/>
      <c r="E1200" s="61"/>
      <c r="F1200" s="61"/>
      <c r="G1200" s="61"/>
      <c r="H1200" s="61"/>
      <c r="I1200" s="61"/>
      <c r="J1200" s="61"/>
      <c r="K1200" s="61"/>
      <c r="L1200" s="61"/>
      <c r="M1200" s="61"/>
      <c r="N1200" s="61"/>
      <c r="O1200" s="61"/>
      <c r="P1200" s="61"/>
      <c r="Q1200" s="61"/>
      <c r="R1200" s="61"/>
      <c r="S1200" s="61"/>
    </row>
    <row r="1201" spans="2:19" x14ac:dyDescent="0.25">
      <c r="B1201" s="61"/>
      <c r="C1201" s="61"/>
      <c r="D1201" s="61"/>
      <c r="E1201" s="61"/>
      <c r="F1201" s="61"/>
      <c r="G1201" s="61"/>
      <c r="H1201" s="61"/>
      <c r="I1201" s="61"/>
      <c r="J1201" s="61"/>
      <c r="K1201" s="61"/>
      <c r="L1201" s="61"/>
      <c r="M1201" s="61"/>
      <c r="N1201" s="61"/>
      <c r="O1201" s="61"/>
      <c r="P1201" s="61"/>
      <c r="Q1201" s="61"/>
      <c r="R1201" s="61"/>
      <c r="S1201" s="61"/>
    </row>
    <row r="1202" spans="2:19" x14ac:dyDescent="0.25">
      <c r="B1202" s="61"/>
      <c r="C1202" s="61"/>
      <c r="D1202" s="61"/>
      <c r="E1202" s="61"/>
      <c r="F1202" s="61"/>
      <c r="G1202" s="61"/>
      <c r="H1202" s="61"/>
      <c r="I1202" s="61"/>
      <c r="J1202" s="61"/>
      <c r="K1202" s="61"/>
      <c r="L1202" s="61"/>
      <c r="M1202" s="61"/>
      <c r="N1202" s="61"/>
      <c r="O1202" s="61"/>
      <c r="P1202" s="61"/>
      <c r="Q1202" s="61"/>
      <c r="R1202" s="61"/>
      <c r="S1202" s="61"/>
    </row>
    <row r="1203" spans="2:19" x14ac:dyDescent="0.25">
      <c r="B1203" s="61"/>
      <c r="C1203" s="61"/>
      <c r="D1203" s="61"/>
      <c r="E1203" s="61"/>
      <c r="F1203" s="61"/>
      <c r="G1203" s="61"/>
      <c r="H1203" s="61"/>
      <c r="I1203" s="61"/>
      <c r="J1203" s="61"/>
      <c r="K1203" s="61"/>
      <c r="L1203" s="61"/>
      <c r="M1203" s="61"/>
      <c r="N1203" s="61"/>
      <c r="O1203" s="61"/>
      <c r="P1203" s="61"/>
      <c r="Q1203" s="61"/>
      <c r="R1203" s="61"/>
      <c r="S1203" s="61"/>
    </row>
    <row r="1204" spans="2:19" x14ac:dyDescent="0.25">
      <c r="B1204" s="61"/>
      <c r="C1204" s="61"/>
      <c r="D1204" s="61"/>
      <c r="E1204" s="61"/>
      <c r="F1204" s="61"/>
      <c r="G1204" s="61"/>
      <c r="H1204" s="61"/>
      <c r="I1204" s="61"/>
      <c r="J1204" s="61"/>
      <c r="K1204" s="61"/>
      <c r="L1204" s="61"/>
      <c r="M1204" s="61"/>
      <c r="N1204" s="61"/>
      <c r="O1204" s="61"/>
      <c r="P1204" s="61"/>
      <c r="Q1204" s="61"/>
      <c r="R1204" s="61"/>
      <c r="S1204" s="61"/>
    </row>
    <row r="1205" spans="2:19" x14ac:dyDescent="0.25">
      <c r="B1205" s="61"/>
      <c r="C1205" s="61"/>
      <c r="D1205" s="61"/>
      <c r="E1205" s="61"/>
      <c r="F1205" s="61"/>
      <c r="G1205" s="61"/>
      <c r="H1205" s="61"/>
      <c r="I1205" s="61"/>
      <c r="J1205" s="61"/>
      <c r="K1205" s="61"/>
      <c r="L1205" s="61"/>
      <c r="M1205" s="61"/>
      <c r="N1205" s="61"/>
      <c r="O1205" s="61"/>
      <c r="P1205" s="61"/>
      <c r="Q1205" s="61"/>
      <c r="R1205" s="61"/>
      <c r="S1205" s="61"/>
    </row>
    <row r="1206" spans="2:19" x14ac:dyDescent="0.25">
      <c r="B1206" s="61"/>
      <c r="C1206" s="61"/>
      <c r="D1206" s="61"/>
      <c r="E1206" s="61"/>
      <c r="F1206" s="61"/>
      <c r="G1206" s="61"/>
      <c r="H1206" s="61"/>
      <c r="I1206" s="61"/>
      <c r="J1206" s="61"/>
      <c r="K1206" s="61"/>
      <c r="L1206" s="61"/>
      <c r="M1206" s="61"/>
      <c r="N1206" s="61"/>
      <c r="O1206" s="61"/>
      <c r="P1206" s="61"/>
      <c r="Q1206" s="61"/>
      <c r="R1206" s="61"/>
      <c r="S1206" s="61"/>
    </row>
    <row r="1207" spans="2:19" x14ac:dyDescent="0.25">
      <c r="B1207" s="61"/>
      <c r="C1207" s="61"/>
      <c r="D1207" s="61"/>
      <c r="E1207" s="61"/>
      <c r="F1207" s="61"/>
      <c r="G1207" s="61"/>
      <c r="H1207" s="61"/>
      <c r="I1207" s="61"/>
      <c r="J1207" s="61"/>
      <c r="K1207" s="61"/>
      <c r="L1207" s="61"/>
      <c r="M1207" s="61"/>
      <c r="N1207" s="61"/>
      <c r="O1207" s="61"/>
      <c r="P1207" s="61"/>
      <c r="Q1207" s="61"/>
      <c r="R1207" s="61"/>
      <c r="S1207" s="61"/>
    </row>
    <row r="1208" spans="2:19" x14ac:dyDescent="0.25">
      <c r="B1208" s="61"/>
      <c r="C1208" s="61"/>
      <c r="D1208" s="61"/>
      <c r="E1208" s="61"/>
      <c r="F1208" s="61"/>
      <c r="G1208" s="61"/>
      <c r="H1208" s="61"/>
      <c r="I1208" s="61"/>
      <c r="J1208" s="61"/>
      <c r="K1208" s="61"/>
      <c r="L1208" s="61"/>
      <c r="M1208" s="61"/>
      <c r="N1208" s="61"/>
      <c r="O1208" s="61"/>
      <c r="P1208" s="61"/>
      <c r="Q1208" s="61"/>
      <c r="R1208" s="61"/>
      <c r="S1208" s="61"/>
    </row>
    <row r="1209" spans="2:19" x14ac:dyDescent="0.25">
      <c r="B1209" s="61"/>
      <c r="C1209" s="61"/>
      <c r="D1209" s="61"/>
      <c r="E1209" s="61"/>
      <c r="F1209" s="61"/>
      <c r="G1209" s="61"/>
      <c r="H1209" s="61"/>
      <c r="I1209" s="61"/>
      <c r="J1209" s="61"/>
      <c r="K1209" s="61"/>
      <c r="L1209" s="61"/>
      <c r="M1209" s="61"/>
      <c r="N1209" s="61"/>
      <c r="O1209" s="61"/>
      <c r="P1209" s="61"/>
      <c r="Q1209" s="61"/>
      <c r="R1209" s="61"/>
      <c r="S1209" s="61"/>
    </row>
    <row r="1210" spans="2:19" x14ac:dyDescent="0.25">
      <c r="B1210" s="61"/>
      <c r="C1210" s="61"/>
      <c r="D1210" s="61"/>
      <c r="E1210" s="61"/>
      <c r="F1210" s="61"/>
      <c r="G1210" s="61"/>
      <c r="H1210" s="61"/>
      <c r="I1210" s="61"/>
      <c r="J1210" s="61"/>
      <c r="K1210" s="61"/>
      <c r="L1210" s="61"/>
      <c r="M1210" s="61"/>
      <c r="N1210" s="61"/>
      <c r="O1210" s="61"/>
      <c r="P1210" s="61"/>
      <c r="Q1210" s="61"/>
      <c r="R1210" s="61"/>
      <c r="S1210" s="61"/>
    </row>
    <row r="1211" spans="2:19" x14ac:dyDescent="0.25">
      <c r="B1211" s="61"/>
      <c r="C1211" s="61"/>
      <c r="D1211" s="61"/>
      <c r="E1211" s="61"/>
      <c r="F1211" s="61"/>
      <c r="G1211" s="61"/>
      <c r="H1211" s="61"/>
      <c r="I1211" s="61"/>
      <c r="J1211" s="61"/>
      <c r="K1211" s="61"/>
      <c r="L1211" s="61"/>
      <c r="M1211" s="61"/>
      <c r="N1211" s="61"/>
      <c r="O1211" s="61"/>
      <c r="P1211" s="61"/>
      <c r="Q1211" s="61"/>
      <c r="R1211" s="61"/>
      <c r="S1211" s="61"/>
    </row>
    <row r="1212" spans="2:19" x14ac:dyDescent="0.25">
      <c r="B1212" s="61"/>
      <c r="C1212" s="61"/>
      <c r="D1212" s="61"/>
      <c r="E1212" s="61"/>
      <c r="F1212" s="61"/>
      <c r="G1212" s="61"/>
      <c r="H1212" s="61"/>
      <c r="I1212" s="61"/>
      <c r="J1212" s="61"/>
      <c r="K1212" s="61"/>
      <c r="L1212" s="61"/>
      <c r="M1212" s="61"/>
      <c r="N1212" s="61"/>
      <c r="O1212" s="61"/>
      <c r="P1212" s="61"/>
      <c r="Q1212" s="61"/>
      <c r="R1212" s="61"/>
      <c r="S1212" s="61"/>
    </row>
    <row r="1213" spans="2:19" x14ac:dyDescent="0.25">
      <c r="B1213" s="61"/>
      <c r="C1213" s="61"/>
      <c r="D1213" s="61"/>
      <c r="E1213" s="61"/>
      <c r="F1213" s="61"/>
      <c r="G1213" s="61"/>
      <c r="H1213" s="61"/>
      <c r="I1213" s="61"/>
      <c r="J1213" s="61"/>
      <c r="K1213" s="61"/>
      <c r="L1213" s="61"/>
      <c r="M1213" s="61"/>
      <c r="N1213" s="61"/>
      <c r="O1213" s="61"/>
      <c r="P1213" s="61"/>
      <c r="Q1213" s="61"/>
      <c r="R1213" s="61"/>
      <c r="S1213" s="61"/>
    </row>
    <row r="1214" spans="2:19" x14ac:dyDescent="0.25">
      <c r="B1214" s="61"/>
      <c r="C1214" s="61"/>
      <c r="D1214" s="61"/>
      <c r="E1214" s="61"/>
      <c r="F1214" s="61"/>
      <c r="G1214" s="61"/>
      <c r="H1214" s="61"/>
      <c r="I1214" s="61"/>
      <c r="J1214" s="61"/>
      <c r="K1214" s="61"/>
      <c r="L1214" s="61"/>
      <c r="M1214" s="61"/>
      <c r="N1214" s="61"/>
      <c r="O1214" s="61"/>
      <c r="P1214" s="61"/>
      <c r="Q1214" s="61"/>
      <c r="R1214" s="61"/>
      <c r="S1214" s="61"/>
    </row>
    <row r="1215" spans="2:19" x14ac:dyDescent="0.25">
      <c r="B1215" s="61"/>
      <c r="C1215" s="61"/>
      <c r="D1215" s="61"/>
      <c r="E1215" s="61"/>
      <c r="F1215" s="61"/>
      <c r="G1215" s="61"/>
      <c r="H1215" s="61"/>
      <c r="I1215" s="61"/>
      <c r="J1215" s="61"/>
      <c r="K1215" s="61"/>
      <c r="L1215" s="61"/>
      <c r="M1215" s="61"/>
      <c r="N1215" s="61"/>
      <c r="O1215" s="61"/>
      <c r="P1215" s="61"/>
      <c r="Q1215" s="61"/>
      <c r="R1215" s="61"/>
      <c r="S1215" s="61"/>
    </row>
    <row r="1216" spans="2:19" x14ac:dyDescent="0.25">
      <c r="B1216" s="61"/>
      <c r="C1216" s="61"/>
      <c r="D1216" s="61"/>
      <c r="E1216" s="61"/>
      <c r="F1216" s="61"/>
      <c r="G1216" s="61"/>
      <c r="H1216" s="61"/>
      <c r="I1216" s="61"/>
      <c r="J1216" s="61"/>
      <c r="K1216" s="61"/>
      <c r="L1216" s="61"/>
      <c r="M1216" s="61"/>
      <c r="N1216" s="61"/>
      <c r="O1216" s="61"/>
      <c r="P1216" s="61"/>
      <c r="Q1216" s="61"/>
      <c r="R1216" s="61"/>
      <c r="S1216" s="61"/>
    </row>
    <row r="1217" spans="2:19" x14ac:dyDescent="0.25">
      <c r="B1217" s="61"/>
      <c r="C1217" s="61"/>
      <c r="D1217" s="61"/>
      <c r="E1217" s="61"/>
      <c r="F1217" s="61"/>
      <c r="G1217" s="61"/>
      <c r="H1217" s="61"/>
      <c r="I1217" s="61"/>
      <c r="J1217" s="61"/>
      <c r="K1217" s="61"/>
      <c r="L1217" s="61"/>
      <c r="M1217" s="61"/>
      <c r="N1217" s="61"/>
      <c r="O1217" s="61"/>
      <c r="P1217" s="61"/>
      <c r="Q1217" s="61"/>
      <c r="R1217" s="61"/>
      <c r="S1217" s="61"/>
    </row>
    <row r="1218" spans="2:19" x14ac:dyDescent="0.25">
      <c r="B1218" s="61"/>
      <c r="C1218" s="61"/>
      <c r="D1218" s="61"/>
      <c r="E1218" s="61"/>
      <c r="F1218" s="61"/>
      <c r="G1218" s="61"/>
      <c r="H1218" s="61"/>
      <c r="I1218" s="61"/>
      <c r="J1218" s="61"/>
      <c r="K1218" s="61"/>
      <c r="L1218" s="61"/>
      <c r="M1218" s="61"/>
      <c r="N1218" s="61"/>
      <c r="O1218" s="61"/>
      <c r="P1218" s="61"/>
      <c r="Q1218" s="61"/>
      <c r="R1218" s="61"/>
      <c r="S1218" s="61"/>
    </row>
    <row r="1219" spans="2:19" x14ac:dyDescent="0.25">
      <c r="B1219" s="61"/>
      <c r="C1219" s="61"/>
      <c r="D1219" s="61"/>
      <c r="E1219" s="61"/>
      <c r="F1219" s="61"/>
      <c r="G1219" s="61"/>
      <c r="H1219" s="61"/>
      <c r="I1219" s="61"/>
      <c r="J1219" s="61"/>
      <c r="K1219" s="61"/>
      <c r="L1219" s="61"/>
      <c r="M1219" s="61"/>
      <c r="N1219" s="61"/>
      <c r="O1219" s="61"/>
      <c r="P1219" s="61"/>
      <c r="Q1219" s="61"/>
      <c r="R1219" s="61"/>
      <c r="S1219" s="61"/>
    </row>
    <row r="1220" spans="2:19" x14ac:dyDescent="0.25">
      <c r="B1220" s="61"/>
      <c r="C1220" s="61"/>
      <c r="D1220" s="61"/>
      <c r="E1220" s="61"/>
      <c r="F1220" s="61"/>
      <c r="G1220" s="61"/>
      <c r="H1220" s="61"/>
      <c r="I1220" s="61"/>
      <c r="J1220" s="61"/>
      <c r="K1220" s="61"/>
      <c r="L1220" s="61"/>
      <c r="M1220" s="61"/>
      <c r="N1220" s="61"/>
      <c r="O1220" s="61"/>
      <c r="P1220" s="61"/>
      <c r="Q1220" s="61"/>
      <c r="R1220" s="61"/>
      <c r="S1220" s="61"/>
    </row>
    <row r="1221" spans="2:19" x14ac:dyDescent="0.25">
      <c r="B1221" s="61"/>
      <c r="C1221" s="61"/>
      <c r="D1221" s="61"/>
      <c r="E1221" s="61"/>
      <c r="F1221" s="61"/>
      <c r="G1221" s="61"/>
      <c r="H1221" s="61"/>
      <c r="I1221" s="61"/>
      <c r="J1221" s="61"/>
      <c r="K1221" s="61"/>
      <c r="L1221" s="61"/>
      <c r="M1221" s="61"/>
      <c r="N1221" s="61"/>
      <c r="O1221" s="61"/>
      <c r="P1221" s="61"/>
      <c r="Q1221" s="61"/>
      <c r="R1221" s="61"/>
      <c r="S1221" s="61"/>
    </row>
    <row r="1222" spans="2:19" x14ac:dyDescent="0.25">
      <c r="B1222" s="61"/>
      <c r="C1222" s="61"/>
      <c r="D1222" s="61"/>
      <c r="E1222" s="61"/>
      <c r="F1222" s="61"/>
      <c r="G1222" s="61"/>
      <c r="H1222" s="61"/>
      <c r="I1222" s="61"/>
      <c r="J1222" s="61"/>
      <c r="K1222" s="61"/>
      <c r="L1222" s="61"/>
      <c r="M1222" s="61"/>
      <c r="N1222" s="61"/>
      <c r="O1222" s="61"/>
      <c r="P1222" s="61"/>
      <c r="Q1222" s="61"/>
      <c r="R1222" s="61"/>
      <c r="S1222" s="61"/>
    </row>
    <row r="1223" spans="2:19" x14ac:dyDescent="0.25">
      <c r="B1223" s="61"/>
      <c r="C1223" s="61"/>
      <c r="D1223" s="61"/>
      <c r="E1223" s="61"/>
      <c r="F1223" s="61"/>
      <c r="G1223" s="61"/>
      <c r="H1223" s="61"/>
      <c r="I1223" s="61"/>
      <c r="J1223" s="61"/>
      <c r="K1223" s="61"/>
      <c r="L1223" s="61"/>
      <c r="M1223" s="61"/>
      <c r="N1223" s="61"/>
      <c r="O1223" s="61"/>
      <c r="P1223" s="61"/>
      <c r="Q1223" s="61"/>
      <c r="R1223" s="61"/>
      <c r="S1223" s="61"/>
    </row>
    <row r="1224" spans="2:19" x14ac:dyDescent="0.25">
      <c r="B1224" s="61"/>
      <c r="C1224" s="61"/>
      <c r="D1224" s="61"/>
      <c r="E1224" s="61"/>
      <c r="F1224" s="61"/>
      <c r="G1224" s="61"/>
      <c r="H1224" s="61"/>
      <c r="I1224" s="61"/>
      <c r="J1224" s="61"/>
      <c r="K1224" s="61"/>
      <c r="L1224" s="61"/>
      <c r="M1224" s="61"/>
      <c r="N1224" s="61"/>
      <c r="O1224" s="61"/>
      <c r="P1224" s="61"/>
      <c r="Q1224" s="61"/>
      <c r="R1224" s="61"/>
      <c r="S1224" s="61"/>
    </row>
    <row r="1225" spans="2:19" x14ac:dyDescent="0.25">
      <c r="B1225" s="61"/>
      <c r="C1225" s="61"/>
      <c r="D1225" s="61"/>
      <c r="E1225" s="61"/>
      <c r="F1225" s="61"/>
      <c r="G1225" s="61"/>
      <c r="H1225" s="61"/>
      <c r="I1225" s="61"/>
      <c r="J1225" s="61"/>
      <c r="K1225" s="61"/>
      <c r="L1225" s="61"/>
      <c r="M1225" s="61"/>
      <c r="N1225" s="61"/>
      <c r="O1225" s="61"/>
      <c r="P1225" s="61"/>
      <c r="Q1225" s="61"/>
      <c r="R1225" s="61"/>
      <c r="S1225" s="61"/>
    </row>
    <row r="1226" spans="2:19" x14ac:dyDescent="0.25">
      <c r="B1226" s="61"/>
      <c r="C1226" s="61"/>
      <c r="D1226" s="61"/>
      <c r="E1226" s="61"/>
      <c r="F1226" s="61"/>
      <c r="G1226" s="61"/>
      <c r="H1226" s="61"/>
      <c r="I1226" s="61"/>
      <c r="J1226" s="61"/>
      <c r="K1226" s="61"/>
      <c r="L1226" s="61"/>
      <c r="M1226" s="61"/>
      <c r="N1226" s="61"/>
      <c r="O1226" s="61"/>
      <c r="P1226" s="61"/>
      <c r="Q1226" s="61"/>
      <c r="R1226" s="61"/>
      <c r="S1226" s="61"/>
    </row>
    <row r="1227" spans="2:19" x14ac:dyDescent="0.25">
      <c r="B1227" s="61"/>
      <c r="C1227" s="61"/>
      <c r="D1227" s="61"/>
      <c r="E1227" s="61"/>
      <c r="F1227" s="61"/>
      <c r="G1227" s="61"/>
      <c r="H1227" s="61"/>
      <c r="I1227" s="61"/>
      <c r="J1227" s="61"/>
      <c r="K1227" s="61"/>
      <c r="L1227" s="61"/>
      <c r="M1227" s="61"/>
      <c r="N1227" s="61"/>
      <c r="O1227" s="61"/>
      <c r="P1227" s="61"/>
      <c r="Q1227" s="61"/>
      <c r="R1227" s="61"/>
      <c r="S1227" s="61"/>
    </row>
    <row r="1228" spans="2:19" x14ac:dyDescent="0.25">
      <c r="B1228" s="61"/>
      <c r="C1228" s="61"/>
      <c r="D1228" s="61"/>
      <c r="E1228" s="61"/>
      <c r="F1228" s="61"/>
      <c r="G1228" s="61"/>
      <c r="H1228" s="61"/>
      <c r="I1228" s="61"/>
      <c r="J1228" s="61"/>
      <c r="K1228" s="61"/>
      <c r="L1228" s="61"/>
      <c r="M1228" s="61"/>
      <c r="N1228" s="61"/>
      <c r="O1228" s="61"/>
      <c r="P1228" s="61"/>
      <c r="Q1228" s="61"/>
      <c r="R1228" s="61"/>
      <c r="S1228" s="61"/>
    </row>
    <row r="1229" spans="2:19" x14ac:dyDescent="0.25">
      <c r="B1229" s="61"/>
      <c r="C1229" s="61"/>
      <c r="D1229" s="61"/>
      <c r="E1229" s="61"/>
      <c r="F1229" s="61"/>
      <c r="G1229" s="61"/>
      <c r="H1229" s="61"/>
      <c r="I1229" s="61"/>
      <c r="J1229" s="61"/>
      <c r="K1229" s="61"/>
      <c r="L1229" s="61"/>
      <c r="M1229" s="61"/>
      <c r="N1229" s="61"/>
      <c r="O1229" s="61"/>
      <c r="P1229" s="61"/>
      <c r="Q1229" s="61"/>
      <c r="R1229" s="61"/>
      <c r="S1229" s="61"/>
    </row>
    <row r="1230" spans="2:19" x14ac:dyDescent="0.25">
      <c r="B1230" s="61"/>
      <c r="C1230" s="61"/>
      <c r="D1230" s="61"/>
      <c r="E1230" s="61"/>
      <c r="F1230" s="61"/>
      <c r="G1230" s="61"/>
      <c r="H1230" s="61"/>
      <c r="I1230" s="61"/>
      <c r="J1230" s="61"/>
      <c r="K1230" s="61"/>
      <c r="L1230" s="61"/>
      <c r="M1230" s="61"/>
      <c r="N1230" s="61"/>
      <c r="O1230" s="61"/>
      <c r="P1230" s="61"/>
      <c r="Q1230" s="61"/>
      <c r="R1230" s="61"/>
      <c r="S1230" s="61"/>
    </row>
    <row r="1231" spans="2:19" x14ac:dyDescent="0.25">
      <c r="B1231" s="61"/>
      <c r="C1231" s="61"/>
      <c r="D1231" s="61"/>
      <c r="E1231" s="61"/>
      <c r="F1231" s="61"/>
      <c r="G1231" s="61"/>
      <c r="H1231" s="61"/>
      <c r="I1231" s="61"/>
      <c r="J1231" s="61"/>
      <c r="K1231" s="61"/>
      <c r="L1231" s="61"/>
      <c r="M1231" s="61"/>
      <c r="N1231" s="61"/>
      <c r="O1231" s="61"/>
      <c r="P1231" s="61"/>
      <c r="Q1231" s="61"/>
      <c r="R1231" s="61"/>
      <c r="S1231" s="61"/>
    </row>
    <row r="1232" spans="2:19" x14ac:dyDescent="0.25">
      <c r="B1232" s="61"/>
      <c r="C1232" s="61"/>
      <c r="D1232" s="61"/>
      <c r="E1232" s="61"/>
      <c r="F1232" s="61"/>
      <c r="G1232" s="61"/>
      <c r="H1232" s="61"/>
      <c r="I1232" s="61"/>
      <c r="J1232" s="61"/>
      <c r="K1232" s="61"/>
      <c r="L1232" s="61"/>
      <c r="M1232" s="61"/>
      <c r="N1232" s="61"/>
      <c r="O1232" s="61"/>
      <c r="P1232" s="61"/>
      <c r="Q1232" s="61"/>
      <c r="R1232" s="61"/>
      <c r="S1232" s="61"/>
    </row>
    <row r="1233" spans="2:19" x14ac:dyDescent="0.25">
      <c r="B1233" s="61"/>
      <c r="C1233" s="61"/>
      <c r="D1233" s="61"/>
      <c r="E1233" s="61"/>
      <c r="F1233" s="61"/>
      <c r="G1233" s="61"/>
      <c r="H1233" s="61"/>
      <c r="I1233" s="61"/>
      <c r="J1233" s="61"/>
      <c r="K1233" s="61"/>
      <c r="L1233" s="61"/>
      <c r="M1233" s="61"/>
      <c r="N1233" s="61"/>
      <c r="O1233" s="61"/>
      <c r="P1233" s="61"/>
      <c r="Q1233" s="61"/>
      <c r="R1233" s="61"/>
      <c r="S1233" s="61"/>
    </row>
    <row r="1234" spans="2:19" x14ac:dyDescent="0.25">
      <c r="B1234" s="61"/>
      <c r="C1234" s="61"/>
      <c r="D1234" s="61"/>
      <c r="E1234" s="61"/>
      <c r="F1234" s="61"/>
      <c r="G1234" s="61"/>
      <c r="H1234" s="61"/>
      <c r="I1234" s="61"/>
      <c r="J1234" s="61"/>
      <c r="K1234" s="61"/>
      <c r="L1234" s="61"/>
      <c r="M1234" s="61"/>
      <c r="N1234" s="61"/>
      <c r="O1234" s="61"/>
      <c r="P1234" s="61"/>
      <c r="Q1234" s="61"/>
      <c r="R1234" s="61"/>
      <c r="S1234" s="61"/>
    </row>
    <row r="1235" spans="2:19" x14ac:dyDescent="0.25">
      <c r="B1235" s="61"/>
      <c r="C1235" s="61"/>
      <c r="D1235" s="61"/>
      <c r="E1235" s="61"/>
      <c r="F1235" s="61"/>
      <c r="G1235" s="61"/>
      <c r="H1235" s="61"/>
      <c r="I1235" s="61"/>
      <c r="J1235" s="61"/>
      <c r="K1235" s="61"/>
      <c r="L1235" s="61"/>
      <c r="M1235" s="61"/>
      <c r="N1235" s="61"/>
      <c r="O1235" s="61"/>
      <c r="P1235" s="61"/>
      <c r="Q1235" s="61"/>
      <c r="R1235" s="61"/>
      <c r="S1235" s="61"/>
    </row>
    <row r="1236" spans="2:19" x14ac:dyDescent="0.25">
      <c r="B1236" s="61"/>
      <c r="C1236" s="61"/>
      <c r="D1236" s="61"/>
      <c r="E1236" s="61"/>
      <c r="F1236" s="61"/>
      <c r="G1236" s="61"/>
      <c r="H1236" s="61"/>
      <c r="I1236" s="61"/>
      <c r="J1236" s="61"/>
      <c r="K1236" s="61"/>
      <c r="L1236" s="61"/>
      <c r="M1236" s="61"/>
      <c r="N1236" s="61"/>
      <c r="O1236" s="61"/>
      <c r="P1236" s="61"/>
      <c r="Q1236" s="61"/>
      <c r="R1236" s="61"/>
      <c r="S1236" s="61"/>
    </row>
    <row r="1237" spans="2:19" x14ac:dyDescent="0.25">
      <c r="B1237" s="61"/>
      <c r="C1237" s="61"/>
      <c r="D1237" s="61"/>
      <c r="E1237" s="61"/>
      <c r="F1237" s="61"/>
      <c r="G1237" s="61"/>
      <c r="H1237" s="61"/>
      <c r="I1237" s="61"/>
      <c r="J1237" s="61"/>
      <c r="K1237" s="61"/>
      <c r="L1237" s="61"/>
      <c r="M1237" s="61"/>
      <c r="N1237" s="61"/>
      <c r="O1237" s="61"/>
      <c r="P1237" s="61"/>
      <c r="Q1237" s="61"/>
      <c r="R1237" s="61"/>
      <c r="S1237" s="61"/>
    </row>
    <row r="1238" spans="2:19" x14ac:dyDescent="0.25">
      <c r="B1238" s="61"/>
      <c r="C1238" s="61"/>
      <c r="D1238" s="61"/>
      <c r="E1238" s="61"/>
      <c r="F1238" s="61"/>
      <c r="G1238" s="61"/>
      <c r="H1238" s="61"/>
      <c r="I1238" s="61"/>
      <c r="J1238" s="61"/>
      <c r="K1238" s="61"/>
      <c r="L1238" s="61"/>
      <c r="M1238" s="61"/>
      <c r="N1238" s="61"/>
      <c r="O1238" s="61"/>
      <c r="P1238" s="61"/>
      <c r="Q1238" s="61"/>
      <c r="R1238" s="61"/>
      <c r="S1238" s="61"/>
    </row>
    <row r="1239" spans="2:19" x14ac:dyDescent="0.25">
      <c r="B1239" s="61"/>
      <c r="C1239" s="61"/>
      <c r="D1239" s="61"/>
      <c r="E1239" s="61"/>
      <c r="F1239" s="61"/>
      <c r="G1239" s="61"/>
      <c r="H1239" s="61"/>
      <c r="I1239" s="61"/>
      <c r="J1239" s="61"/>
      <c r="K1239" s="61"/>
      <c r="L1239" s="61"/>
      <c r="M1239" s="61"/>
      <c r="N1239" s="61"/>
      <c r="O1239" s="61"/>
      <c r="P1239" s="61"/>
      <c r="Q1239" s="61"/>
      <c r="R1239" s="61"/>
      <c r="S1239" s="61"/>
    </row>
    <row r="1240" spans="2:19" x14ac:dyDescent="0.25">
      <c r="B1240" s="61"/>
      <c r="C1240" s="61"/>
      <c r="D1240" s="61"/>
      <c r="E1240" s="61"/>
      <c r="F1240" s="61"/>
      <c r="G1240" s="61"/>
      <c r="H1240" s="61"/>
      <c r="I1240" s="61"/>
      <c r="J1240" s="61"/>
      <c r="K1240" s="61"/>
      <c r="L1240" s="61"/>
      <c r="M1240" s="61"/>
      <c r="N1240" s="61"/>
      <c r="O1240" s="61"/>
      <c r="P1240" s="61"/>
      <c r="Q1240" s="61"/>
      <c r="R1240" s="61"/>
      <c r="S1240" s="61"/>
    </row>
    <row r="1241" spans="2:19" x14ac:dyDescent="0.25">
      <c r="B1241" s="61"/>
      <c r="C1241" s="61"/>
      <c r="D1241" s="61"/>
      <c r="E1241" s="61"/>
      <c r="F1241" s="61"/>
      <c r="G1241" s="61"/>
      <c r="H1241" s="61"/>
      <c r="I1241" s="61"/>
      <c r="J1241" s="61"/>
      <c r="K1241" s="61"/>
      <c r="L1241" s="61"/>
      <c r="M1241" s="61"/>
      <c r="N1241" s="61"/>
      <c r="O1241" s="61"/>
      <c r="P1241" s="61"/>
      <c r="Q1241" s="61"/>
      <c r="R1241" s="61"/>
      <c r="S1241" s="61"/>
    </row>
    <row r="1242" spans="2:19" x14ac:dyDescent="0.25">
      <c r="B1242" s="61"/>
      <c r="C1242" s="61"/>
      <c r="D1242" s="61"/>
      <c r="E1242" s="61"/>
      <c r="F1242" s="61"/>
      <c r="G1242" s="61"/>
      <c r="H1242" s="61"/>
      <c r="I1242" s="61"/>
      <c r="J1242" s="61"/>
      <c r="K1242" s="61"/>
      <c r="L1242" s="61"/>
      <c r="M1242" s="61"/>
      <c r="N1242" s="61"/>
      <c r="O1242" s="61"/>
      <c r="P1242" s="61"/>
      <c r="Q1242" s="61"/>
      <c r="R1242" s="61"/>
      <c r="S1242" s="61"/>
    </row>
    <row r="1243" spans="2:19" x14ac:dyDescent="0.25">
      <c r="B1243" s="61"/>
      <c r="C1243" s="61"/>
      <c r="D1243" s="61"/>
      <c r="E1243" s="61"/>
      <c r="F1243" s="61"/>
      <c r="G1243" s="61"/>
      <c r="H1243" s="61"/>
      <c r="I1243" s="61"/>
      <c r="J1243" s="61"/>
      <c r="K1243" s="61"/>
      <c r="L1243" s="61"/>
      <c r="M1243" s="61"/>
      <c r="N1243" s="61"/>
      <c r="O1243" s="61"/>
      <c r="P1243" s="61"/>
      <c r="Q1243" s="61"/>
      <c r="R1243" s="61"/>
      <c r="S1243" s="61"/>
    </row>
    <row r="1244" spans="2:19" x14ac:dyDescent="0.25">
      <c r="B1244" s="61"/>
      <c r="C1244" s="61"/>
      <c r="D1244" s="61"/>
      <c r="E1244" s="61"/>
      <c r="F1244" s="61"/>
      <c r="G1244" s="61"/>
      <c r="H1244" s="61"/>
      <c r="I1244" s="61"/>
      <c r="J1244" s="61"/>
      <c r="K1244" s="61"/>
      <c r="L1244" s="61"/>
      <c r="M1244" s="61"/>
      <c r="N1244" s="61"/>
      <c r="O1244" s="61"/>
      <c r="P1244" s="61"/>
      <c r="Q1244" s="61"/>
      <c r="R1244" s="61"/>
      <c r="S1244" s="61"/>
    </row>
    <row r="1245" spans="2:19" x14ac:dyDescent="0.25">
      <c r="B1245" s="61"/>
      <c r="C1245" s="61"/>
      <c r="D1245" s="61"/>
      <c r="E1245" s="61"/>
      <c r="F1245" s="61"/>
      <c r="G1245" s="61"/>
      <c r="H1245" s="61"/>
      <c r="I1245" s="61"/>
      <c r="J1245" s="61"/>
      <c r="K1245" s="61"/>
      <c r="L1245" s="61"/>
      <c r="M1245" s="61"/>
      <c r="N1245" s="61"/>
      <c r="O1245" s="61"/>
      <c r="P1245" s="61"/>
      <c r="Q1245" s="61"/>
      <c r="R1245" s="61"/>
      <c r="S1245" s="61"/>
    </row>
    <row r="1246" spans="2:19" x14ac:dyDescent="0.25">
      <c r="B1246" s="61"/>
      <c r="C1246" s="61"/>
      <c r="D1246" s="61"/>
      <c r="E1246" s="61"/>
      <c r="F1246" s="61"/>
      <c r="G1246" s="61"/>
      <c r="H1246" s="61"/>
      <c r="I1246" s="61"/>
      <c r="J1246" s="61"/>
      <c r="K1246" s="61"/>
      <c r="L1246" s="61"/>
      <c r="M1246" s="61"/>
      <c r="N1246" s="61"/>
      <c r="O1246" s="61"/>
      <c r="P1246" s="61"/>
      <c r="Q1246" s="61"/>
      <c r="R1246" s="61"/>
      <c r="S1246" s="61"/>
    </row>
    <row r="1247" spans="2:19" x14ac:dyDescent="0.25">
      <c r="B1247" s="61"/>
      <c r="C1247" s="61"/>
      <c r="D1247" s="61"/>
      <c r="E1247" s="61"/>
      <c r="F1247" s="61"/>
      <c r="G1247" s="61"/>
      <c r="H1247" s="61"/>
      <c r="I1247" s="61"/>
      <c r="J1247" s="61"/>
      <c r="K1247" s="61"/>
      <c r="L1247" s="61"/>
      <c r="M1247" s="61"/>
      <c r="N1247" s="61"/>
      <c r="O1247" s="61"/>
      <c r="P1247" s="61"/>
      <c r="Q1247" s="61"/>
      <c r="R1247" s="61"/>
      <c r="S1247" s="61"/>
    </row>
    <row r="1248" spans="2:19" x14ac:dyDescent="0.25">
      <c r="B1248" s="61"/>
      <c r="C1248" s="61"/>
      <c r="D1248" s="61"/>
      <c r="E1248" s="61"/>
      <c r="F1248" s="61"/>
      <c r="G1248" s="61"/>
      <c r="H1248" s="61"/>
      <c r="I1248" s="61"/>
      <c r="J1248" s="61"/>
      <c r="K1248" s="61"/>
      <c r="L1248" s="61"/>
      <c r="M1248" s="61"/>
      <c r="N1248" s="61"/>
      <c r="O1248" s="61"/>
      <c r="P1248" s="61"/>
      <c r="Q1248" s="61"/>
      <c r="R1248" s="61"/>
      <c r="S1248" s="61"/>
    </row>
    <row r="1249" spans="2:19" x14ac:dyDescent="0.25">
      <c r="B1249" s="61"/>
      <c r="C1249" s="61"/>
      <c r="D1249" s="61"/>
      <c r="E1249" s="61"/>
      <c r="F1249" s="61"/>
      <c r="G1249" s="61"/>
      <c r="H1249" s="61"/>
      <c r="I1249" s="61"/>
      <c r="J1249" s="61"/>
      <c r="K1249" s="61"/>
      <c r="L1249" s="61"/>
      <c r="M1249" s="61"/>
      <c r="N1249" s="61"/>
      <c r="O1249" s="61"/>
      <c r="P1249" s="61"/>
      <c r="Q1249" s="61"/>
      <c r="R1249" s="61"/>
      <c r="S1249" s="61"/>
    </row>
    <row r="1250" spans="2:19" x14ac:dyDescent="0.25">
      <c r="B1250" s="61"/>
      <c r="C1250" s="61"/>
      <c r="D1250" s="61"/>
      <c r="E1250" s="61"/>
      <c r="F1250" s="61"/>
      <c r="G1250" s="61"/>
      <c r="H1250" s="61"/>
      <c r="I1250" s="61"/>
      <c r="J1250" s="61"/>
      <c r="K1250" s="61"/>
      <c r="L1250" s="61"/>
      <c r="M1250" s="61"/>
      <c r="N1250" s="61"/>
      <c r="O1250" s="61"/>
      <c r="P1250" s="61"/>
      <c r="Q1250" s="61"/>
      <c r="R1250" s="61"/>
      <c r="S1250" s="61"/>
    </row>
    <row r="1251" spans="2:19" x14ac:dyDescent="0.25">
      <c r="B1251" s="61"/>
      <c r="C1251" s="61"/>
      <c r="D1251" s="61"/>
      <c r="E1251" s="61"/>
      <c r="F1251" s="61"/>
      <c r="G1251" s="61"/>
      <c r="H1251" s="61"/>
      <c r="I1251" s="61"/>
      <c r="J1251" s="61"/>
      <c r="K1251" s="61"/>
      <c r="L1251" s="61"/>
      <c r="M1251" s="61"/>
      <c r="N1251" s="61"/>
      <c r="O1251" s="61"/>
      <c r="P1251" s="61"/>
      <c r="Q1251" s="61"/>
      <c r="R1251" s="61"/>
      <c r="S1251" s="61"/>
    </row>
    <row r="1252" spans="2:19" x14ac:dyDescent="0.25">
      <c r="B1252" s="61"/>
      <c r="C1252" s="61"/>
      <c r="D1252" s="61"/>
      <c r="E1252" s="61"/>
      <c r="F1252" s="61"/>
      <c r="G1252" s="61"/>
      <c r="H1252" s="61"/>
      <c r="I1252" s="61"/>
      <c r="J1252" s="61"/>
      <c r="K1252" s="61"/>
      <c r="L1252" s="61"/>
      <c r="M1252" s="61"/>
      <c r="N1252" s="61"/>
      <c r="O1252" s="61"/>
      <c r="P1252" s="61"/>
      <c r="Q1252" s="61"/>
      <c r="R1252" s="61"/>
      <c r="S1252" s="61"/>
    </row>
    <row r="1253" spans="2:19" x14ac:dyDescent="0.25">
      <c r="B1253" s="61"/>
      <c r="C1253" s="61"/>
      <c r="D1253" s="61"/>
      <c r="E1253" s="61"/>
      <c r="F1253" s="61"/>
      <c r="G1253" s="61"/>
      <c r="H1253" s="61"/>
      <c r="I1253" s="61"/>
      <c r="J1253" s="61"/>
      <c r="K1253" s="61"/>
      <c r="L1253" s="61"/>
      <c r="M1253" s="61"/>
      <c r="N1253" s="61"/>
      <c r="O1253" s="61"/>
      <c r="P1253" s="61"/>
      <c r="Q1253" s="61"/>
      <c r="R1253" s="61"/>
      <c r="S1253" s="61"/>
    </row>
    <row r="1254" spans="2:19" x14ac:dyDescent="0.25">
      <c r="B1254" s="61"/>
      <c r="C1254" s="61"/>
      <c r="D1254" s="61"/>
      <c r="E1254" s="61"/>
      <c r="F1254" s="61"/>
      <c r="G1254" s="61"/>
      <c r="H1254" s="61"/>
      <c r="I1254" s="61"/>
      <c r="J1254" s="61"/>
      <c r="K1254" s="61"/>
      <c r="L1254" s="61"/>
      <c r="M1254" s="61"/>
      <c r="N1254" s="61"/>
      <c r="O1254" s="61"/>
      <c r="P1254" s="61"/>
      <c r="Q1254" s="61"/>
      <c r="R1254" s="61"/>
      <c r="S1254" s="61"/>
    </row>
    <row r="1255" spans="2:19" x14ac:dyDescent="0.25">
      <c r="B1255" s="61"/>
      <c r="C1255" s="61"/>
      <c r="D1255" s="61"/>
      <c r="E1255" s="61"/>
      <c r="F1255" s="61"/>
      <c r="G1255" s="61"/>
      <c r="H1255" s="61"/>
      <c r="I1255" s="61"/>
      <c r="J1255" s="61"/>
      <c r="K1255" s="61"/>
      <c r="L1255" s="61"/>
      <c r="M1255" s="61"/>
      <c r="N1255" s="61"/>
      <c r="O1255" s="61"/>
      <c r="P1255" s="61"/>
      <c r="Q1255" s="61"/>
      <c r="R1255" s="61"/>
      <c r="S1255" s="61"/>
    </row>
    <row r="1256" spans="2:19" x14ac:dyDescent="0.25">
      <c r="B1256" s="61"/>
      <c r="C1256" s="61"/>
      <c r="D1256" s="61"/>
      <c r="E1256" s="61"/>
      <c r="F1256" s="61"/>
      <c r="G1256" s="61"/>
      <c r="H1256" s="61"/>
      <c r="I1256" s="61"/>
      <c r="J1256" s="61"/>
      <c r="K1256" s="61"/>
      <c r="L1256" s="61"/>
      <c r="M1256" s="61"/>
      <c r="N1256" s="61"/>
      <c r="O1256" s="61"/>
      <c r="P1256" s="61"/>
      <c r="Q1256" s="61"/>
      <c r="R1256" s="61"/>
      <c r="S1256" s="61"/>
    </row>
    <row r="1257" spans="2:19" x14ac:dyDescent="0.25">
      <c r="B1257" s="61"/>
      <c r="C1257" s="61"/>
      <c r="D1257" s="61"/>
      <c r="E1257" s="61"/>
      <c r="F1257" s="61"/>
      <c r="G1257" s="61"/>
      <c r="H1257" s="61"/>
      <c r="I1257" s="61"/>
      <c r="J1257" s="61"/>
      <c r="K1257" s="61"/>
      <c r="L1257" s="61"/>
      <c r="M1257" s="61"/>
      <c r="N1257" s="61"/>
      <c r="O1257" s="61"/>
      <c r="P1257" s="61"/>
      <c r="Q1257" s="61"/>
      <c r="R1257" s="61"/>
      <c r="S1257" s="61"/>
    </row>
    <row r="1258" spans="2:19" x14ac:dyDescent="0.25">
      <c r="B1258" s="61"/>
      <c r="C1258" s="61"/>
      <c r="D1258" s="61"/>
      <c r="E1258" s="61"/>
      <c r="F1258" s="61"/>
      <c r="G1258" s="61"/>
      <c r="H1258" s="61"/>
      <c r="I1258" s="61"/>
      <c r="J1258" s="61"/>
      <c r="K1258" s="61"/>
      <c r="L1258" s="61"/>
      <c r="M1258" s="61"/>
      <c r="N1258" s="61"/>
      <c r="O1258" s="61"/>
      <c r="P1258" s="61"/>
      <c r="Q1258" s="61"/>
      <c r="R1258" s="61"/>
      <c r="S1258" s="61"/>
    </row>
    <row r="1259" spans="2:19" x14ac:dyDescent="0.25">
      <c r="B1259" s="61"/>
      <c r="C1259" s="61"/>
      <c r="D1259" s="61"/>
      <c r="E1259" s="61"/>
      <c r="F1259" s="61"/>
      <c r="G1259" s="61"/>
      <c r="H1259" s="61"/>
      <c r="I1259" s="61"/>
      <c r="J1259" s="61"/>
      <c r="K1259" s="61"/>
      <c r="L1259" s="61"/>
      <c r="M1259" s="61"/>
      <c r="N1259" s="61"/>
      <c r="O1259" s="61"/>
      <c r="P1259" s="61"/>
      <c r="Q1259" s="61"/>
      <c r="R1259" s="61"/>
      <c r="S1259" s="61"/>
    </row>
    <row r="1260" spans="2:19" x14ac:dyDescent="0.25">
      <c r="B1260" s="61"/>
      <c r="C1260" s="61"/>
      <c r="D1260" s="61"/>
      <c r="E1260" s="61"/>
      <c r="F1260" s="61"/>
      <c r="G1260" s="61"/>
      <c r="H1260" s="61"/>
      <c r="I1260" s="61"/>
      <c r="J1260" s="61"/>
      <c r="K1260" s="61"/>
      <c r="L1260" s="61"/>
      <c r="M1260" s="61"/>
      <c r="N1260" s="61"/>
      <c r="O1260" s="61"/>
      <c r="P1260" s="61"/>
      <c r="Q1260" s="61"/>
      <c r="R1260" s="61"/>
      <c r="S1260" s="61"/>
    </row>
    <row r="1261" spans="2:19" x14ac:dyDescent="0.25">
      <c r="B1261" s="61"/>
      <c r="C1261" s="61"/>
      <c r="D1261" s="61"/>
      <c r="E1261" s="61"/>
      <c r="F1261" s="61"/>
      <c r="G1261" s="61"/>
      <c r="H1261" s="61"/>
      <c r="I1261" s="61"/>
      <c r="J1261" s="61"/>
      <c r="K1261" s="61"/>
      <c r="L1261" s="61"/>
      <c r="M1261" s="61"/>
      <c r="N1261" s="61"/>
      <c r="O1261" s="61"/>
      <c r="P1261" s="61"/>
      <c r="Q1261" s="61"/>
      <c r="R1261" s="61"/>
      <c r="S1261" s="61"/>
    </row>
    <row r="1262" spans="2:19" x14ac:dyDescent="0.25">
      <c r="B1262" s="61"/>
      <c r="C1262" s="61"/>
      <c r="D1262" s="61"/>
      <c r="E1262" s="61"/>
      <c r="F1262" s="61"/>
      <c r="G1262" s="61"/>
      <c r="H1262" s="61"/>
      <c r="I1262" s="61"/>
      <c r="J1262" s="61"/>
      <c r="K1262" s="61"/>
      <c r="L1262" s="61"/>
      <c r="M1262" s="61"/>
      <c r="N1262" s="61"/>
      <c r="O1262" s="61"/>
      <c r="P1262" s="61"/>
      <c r="Q1262" s="61"/>
      <c r="R1262" s="61"/>
      <c r="S1262" s="61"/>
    </row>
    <row r="1263" spans="2:19" x14ac:dyDescent="0.25">
      <c r="B1263" s="61"/>
      <c r="C1263" s="61"/>
      <c r="D1263" s="61"/>
      <c r="E1263" s="61"/>
      <c r="F1263" s="61"/>
      <c r="G1263" s="61"/>
      <c r="H1263" s="61"/>
      <c r="I1263" s="61"/>
      <c r="J1263" s="61"/>
      <c r="K1263" s="61"/>
      <c r="L1263" s="61"/>
      <c r="M1263" s="61"/>
      <c r="N1263" s="61"/>
      <c r="O1263" s="61"/>
      <c r="P1263" s="61"/>
      <c r="Q1263" s="61"/>
      <c r="R1263" s="61"/>
      <c r="S1263" s="61"/>
    </row>
    <row r="1264" spans="2:19" x14ac:dyDescent="0.25">
      <c r="B1264" s="61"/>
      <c r="C1264" s="61"/>
      <c r="D1264" s="61"/>
      <c r="E1264" s="61"/>
      <c r="F1264" s="61"/>
      <c r="G1264" s="61"/>
      <c r="H1264" s="61"/>
      <c r="I1264" s="61"/>
      <c r="J1264" s="61"/>
      <c r="K1264" s="61"/>
      <c r="L1264" s="61"/>
      <c r="M1264" s="61"/>
      <c r="N1264" s="61"/>
      <c r="O1264" s="61"/>
      <c r="P1264" s="61"/>
      <c r="Q1264" s="61"/>
      <c r="R1264" s="61"/>
      <c r="S1264" s="61"/>
    </row>
    <row r="1265" spans="2:19" x14ac:dyDescent="0.25">
      <c r="B1265" s="61"/>
      <c r="C1265" s="61"/>
      <c r="D1265" s="61"/>
      <c r="E1265" s="61"/>
      <c r="F1265" s="61"/>
      <c r="G1265" s="61"/>
      <c r="H1265" s="61"/>
      <c r="I1265" s="61"/>
      <c r="J1265" s="61"/>
      <c r="K1265" s="61"/>
      <c r="L1265" s="61"/>
      <c r="M1265" s="61"/>
      <c r="N1265" s="61"/>
      <c r="O1265" s="61"/>
      <c r="P1265" s="61"/>
      <c r="Q1265" s="61"/>
      <c r="R1265" s="61"/>
      <c r="S1265" s="61"/>
    </row>
    <row r="1266" spans="2:19" x14ac:dyDescent="0.25">
      <c r="B1266" s="61"/>
      <c r="C1266" s="61"/>
      <c r="D1266" s="61"/>
      <c r="E1266" s="61"/>
      <c r="F1266" s="61"/>
      <c r="G1266" s="61"/>
      <c r="H1266" s="61"/>
      <c r="I1266" s="61"/>
      <c r="J1266" s="61"/>
      <c r="K1266" s="61"/>
      <c r="L1266" s="61"/>
      <c r="M1266" s="61"/>
      <c r="N1266" s="61"/>
      <c r="O1266" s="61"/>
      <c r="P1266" s="61"/>
      <c r="Q1266" s="61"/>
      <c r="R1266" s="61"/>
      <c r="S1266" s="61"/>
    </row>
    <row r="1267" spans="2:19" x14ac:dyDescent="0.25">
      <c r="B1267" s="61"/>
      <c r="C1267" s="61"/>
      <c r="D1267" s="61"/>
      <c r="E1267" s="61"/>
      <c r="F1267" s="61"/>
      <c r="G1267" s="61"/>
      <c r="H1267" s="61"/>
      <c r="I1267" s="61"/>
      <c r="J1267" s="61"/>
      <c r="K1267" s="61"/>
      <c r="L1267" s="61"/>
      <c r="M1267" s="61"/>
      <c r="N1267" s="61"/>
      <c r="O1267" s="61"/>
      <c r="P1267" s="61"/>
      <c r="Q1267" s="61"/>
      <c r="R1267" s="61"/>
      <c r="S1267" s="61"/>
    </row>
    <row r="1268" spans="2:19" x14ac:dyDescent="0.25">
      <c r="B1268" s="61"/>
      <c r="C1268" s="61"/>
      <c r="D1268" s="61"/>
      <c r="E1268" s="61"/>
      <c r="F1268" s="61"/>
      <c r="G1268" s="61"/>
      <c r="H1268" s="61"/>
      <c r="I1268" s="61"/>
      <c r="J1268" s="61"/>
      <c r="K1268" s="61"/>
      <c r="L1268" s="61"/>
      <c r="M1268" s="61"/>
      <c r="N1268" s="61"/>
      <c r="O1268" s="61"/>
      <c r="P1268" s="61"/>
      <c r="Q1268" s="61"/>
      <c r="R1268" s="61"/>
      <c r="S1268" s="61"/>
    </row>
    <row r="1269" spans="2:19" x14ac:dyDescent="0.25">
      <c r="B1269" s="61"/>
      <c r="C1269" s="61"/>
      <c r="D1269" s="61"/>
      <c r="E1269" s="61"/>
      <c r="F1269" s="61"/>
      <c r="G1269" s="61"/>
      <c r="H1269" s="61"/>
      <c r="I1269" s="61"/>
      <c r="J1269" s="61"/>
      <c r="K1269" s="61"/>
      <c r="L1269" s="61"/>
      <c r="M1269" s="61"/>
      <c r="N1269" s="61"/>
      <c r="O1269" s="61"/>
      <c r="P1269" s="61"/>
      <c r="Q1269" s="61"/>
      <c r="R1269" s="61"/>
      <c r="S1269" s="61"/>
    </row>
    <row r="1270" spans="2:19" x14ac:dyDescent="0.25">
      <c r="B1270" s="61"/>
      <c r="C1270" s="61"/>
      <c r="D1270" s="61"/>
      <c r="E1270" s="61"/>
      <c r="F1270" s="61"/>
      <c r="G1270" s="61"/>
      <c r="H1270" s="61"/>
      <c r="I1270" s="61"/>
      <c r="J1270" s="61"/>
      <c r="K1270" s="61"/>
      <c r="L1270" s="61"/>
      <c r="M1270" s="61"/>
      <c r="N1270" s="61"/>
      <c r="O1270" s="61"/>
      <c r="P1270" s="61"/>
      <c r="Q1270" s="61"/>
      <c r="R1270" s="61"/>
      <c r="S1270" s="61"/>
    </row>
    <row r="1271" spans="2:19" x14ac:dyDescent="0.25">
      <c r="B1271" s="61"/>
      <c r="C1271" s="61"/>
      <c r="D1271" s="61"/>
      <c r="E1271" s="61"/>
      <c r="F1271" s="61"/>
      <c r="G1271" s="61"/>
      <c r="H1271" s="61"/>
      <c r="I1271" s="61"/>
      <c r="J1271" s="61"/>
      <c r="K1271" s="61"/>
      <c r="L1271" s="61"/>
      <c r="M1271" s="61"/>
      <c r="N1271" s="61"/>
      <c r="O1271" s="61"/>
      <c r="P1271" s="61"/>
      <c r="Q1271" s="61"/>
      <c r="R1271" s="61"/>
      <c r="S1271" s="61"/>
    </row>
    <row r="1272" spans="2:19" x14ac:dyDescent="0.25">
      <c r="B1272" s="61"/>
      <c r="C1272" s="61"/>
      <c r="D1272" s="61"/>
      <c r="E1272" s="61"/>
      <c r="F1272" s="61"/>
      <c r="G1272" s="61"/>
      <c r="H1272" s="61"/>
      <c r="I1272" s="61"/>
      <c r="J1272" s="61"/>
      <c r="K1272" s="61"/>
      <c r="L1272" s="61"/>
      <c r="M1272" s="61"/>
      <c r="N1272" s="61"/>
      <c r="O1272" s="61"/>
      <c r="P1272" s="61"/>
      <c r="Q1272" s="61"/>
      <c r="R1272" s="61"/>
      <c r="S1272" s="61"/>
    </row>
    <row r="1273" spans="2:19" x14ac:dyDescent="0.25">
      <c r="B1273" s="61"/>
      <c r="C1273" s="61"/>
      <c r="D1273" s="61"/>
      <c r="E1273" s="61"/>
      <c r="F1273" s="61"/>
      <c r="G1273" s="61"/>
      <c r="H1273" s="61"/>
      <c r="I1273" s="61"/>
      <c r="J1273" s="61"/>
      <c r="K1273" s="61"/>
      <c r="L1273" s="61"/>
      <c r="M1273" s="61"/>
      <c r="N1273" s="61"/>
      <c r="O1273" s="61"/>
      <c r="P1273" s="61"/>
      <c r="Q1273" s="61"/>
      <c r="R1273" s="61"/>
      <c r="S1273" s="61"/>
    </row>
    <row r="1274" spans="2:19" x14ac:dyDescent="0.25">
      <c r="B1274" s="61"/>
      <c r="C1274" s="61"/>
      <c r="D1274" s="61"/>
      <c r="E1274" s="61"/>
      <c r="F1274" s="61"/>
      <c r="G1274" s="61"/>
      <c r="H1274" s="61"/>
      <c r="I1274" s="61"/>
      <c r="J1274" s="61"/>
      <c r="K1274" s="61"/>
      <c r="L1274" s="61"/>
      <c r="M1274" s="61"/>
      <c r="N1274" s="61"/>
      <c r="O1274" s="61"/>
      <c r="P1274" s="61"/>
      <c r="Q1274" s="61"/>
      <c r="R1274" s="61"/>
      <c r="S1274" s="61"/>
    </row>
    <row r="1275" spans="2:19" x14ac:dyDescent="0.25">
      <c r="B1275" s="61"/>
      <c r="C1275" s="61"/>
      <c r="D1275" s="61"/>
      <c r="E1275" s="61"/>
      <c r="F1275" s="61"/>
      <c r="G1275" s="61"/>
      <c r="H1275" s="61"/>
      <c r="I1275" s="61"/>
      <c r="J1275" s="61"/>
      <c r="K1275" s="61"/>
      <c r="L1275" s="61"/>
      <c r="M1275" s="61"/>
      <c r="N1275" s="61"/>
      <c r="O1275" s="61"/>
      <c r="P1275" s="61"/>
      <c r="Q1275" s="61"/>
      <c r="R1275" s="61"/>
      <c r="S1275" s="61"/>
    </row>
    <row r="1276" spans="2:19" x14ac:dyDescent="0.25">
      <c r="B1276" s="61"/>
      <c r="C1276" s="61"/>
      <c r="D1276" s="61"/>
      <c r="E1276" s="61"/>
      <c r="F1276" s="61"/>
      <c r="G1276" s="61"/>
      <c r="H1276" s="61"/>
      <c r="I1276" s="61"/>
      <c r="J1276" s="61"/>
      <c r="K1276" s="61"/>
      <c r="L1276" s="61"/>
      <c r="M1276" s="61"/>
      <c r="N1276" s="61"/>
      <c r="O1276" s="61"/>
      <c r="P1276" s="61"/>
      <c r="Q1276" s="61"/>
      <c r="R1276" s="61"/>
      <c r="S1276" s="61"/>
    </row>
    <row r="1277" spans="2:19" x14ac:dyDescent="0.25">
      <c r="B1277" s="61"/>
      <c r="C1277" s="61"/>
      <c r="D1277" s="61"/>
      <c r="E1277" s="61"/>
      <c r="F1277" s="61"/>
      <c r="G1277" s="61"/>
      <c r="H1277" s="61"/>
      <c r="I1277" s="61"/>
      <c r="J1277" s="61"/>
      <c r="K1277" s="61"/>
      <c r="L1277" s="61"/>
      <c r="M1277" s="61"/>
      <c r="N1277" s="61"/>
      <c r="O1277" s="61"/>
      <c r="P1277" s="61"/>
      <c r="Q1277" s="61"/>
      <c r="R1277" s="61"/>
      <c r="S1277" s="61"/>
    </row>
    <row r="1278" spans="2:19" x14ac:dyDescent="0.25">
      <c r="B1278" s="61"/>
      <c r="C1278" s="61"/>
      <c r="D1278" s="61"/>
      <c r="E1278" s="61"/>
      <c r="F1278" s="61"/>
      <c r="G1278" s="61"/>
      <c r="H1278" s="61"/>
      <c r="I1278" s="61"/>
      <c r="J1278" s="61"/>
      <c r="K1278" s="61"/>
      <c r="L1278" s="61"/>
      <c r="M1278" s="61"/>
      <c r="N1278" s="61"/>
      <c r="O1278" s="61"/>
      <c r="P1278" s="61"/>
      <c r="Q1278" s="61"/>
      <c r="R1278" s="61"/>
      <c r="S1278" s="61"/>
    </row>
    <row r="1279" spans="2:19" x14ac:dyDescent="0.25">
      <c r="B1279" s="61"/>
      <c r="C1279" s="61"/>
      <c r="D1279" s="61"/>
      <c r="E1279" s="61"/>
      <c r="F1279" s="61"/>
      <c r="G1279" s="61"/>
      <c r="H1279" s="61"/>
      <c r="I1279" s="61"/>
      <c r="J1279" s="61"/>
      <c r="K1279" s="61"/>
      <c r="L1279" s="61"/>
      <c r="M1279" s="61"/>
      <c r="N1279" s="61"/>
      <c r="O1279" s="61"/>
      <c r="P1279" s="61"/>
      <c r="Q1279" s="61"/>
      <c r="R1279" s="61"/>
      <c r="S1279" s="61"/>
    </row>
    <row r="1280" spans="2:19" x14ac:dyDescent="0.25">
      <c r="B1280" s="61"/>
      <c r="C1280" s="61"/>
      <c r="D1280" s="61"/>
      <c r="E1280" s="61"/>
      <c r="F1280" s="61"/>
      <c r="G1280" s="61"/>
      <c r="H1280" s="61"/>
      <c r="I1280" s="61"/>
      <c r="J1280" s="61"/>
      <c r="K1280" s="61"/>
      <c r="L1280" s="61"/>
      <c r="M1280" s="61"/>
      <c r="N1280" s="61"/>
      <c r="O1280" s="61"/>
      <c r="P1280" s="61"/>
      <c r="Q1280" s="61"/>
      <c r="R1280" s="61"/>
      <c r="S1280" s="61"/>
    </row>
    <row r="1281" spans="2:19" x14ac:dyDescent="0.25">
      <c r="B1281" s="61"/>
      <c r="C1281" s="61"/>
      <c r="D1281" s="61"/>
      <c r="E1281" s="61"/>
      <c r="F1281" s="61"/>
      <c r="G1281" s="61"/>
      <c r="H1281" s="61"/>
      <c r="I1281" s="61"/>
      <c r="J1281" s="61"/>
      <c r="K1281" s="61"/>
      <c r="L1281" s="61"/>
      <c r="M1281" s="61"/>
      <c r="N1281" s="61"/>
      <c r="O1281" s="61"/>
      <c r="P1281" s="61"/>
      <c r="Q1281" s="61"/>
      <c r="R1281" s="61"/>
      <c r="S1281" s="61"/>
    </row>
    <row r="1282" spans="2:19" x14ac:dyDescent="0.25">
      <c r="B1282" s="61"/>
      <c r="C1282" s="61"/>
      <c r="D1282" s="61"/>
      <c r="E1282" s="61"/>
      <c r="F1282" s="61"/>
      <c r="G1282" s="61"/>
      <c r="H1282" s="61"/>
      <c r="I1282" s="61"/>
      <c r="J1282" s="61"/>
      <c r="K1282" s="61"/>
      <c r="L1282" s="61"/>
      <c r="M1282" s="61"/>
      <c r="N1282" s="61"/>
      <c r="O1282" s="61"/>
      <c r="P1282" s="61"/>
      <c r="Q1282" s="61"/>
      <c r="R1282" s="61"/>
      <c r="S1282" s="61"/>
    </row>
    <row r="1283" spans="2:19" x14ac:dyDescent="0.25">
      <c r="B1283" s="61"/>
      <c r="C1283" s="61"/>
      <c r="D1283" s="61"/>
      <c r="E1283" s="61"/>
      <c r="F1283" s="61"/>
      <c r="G1283" s="61"/>
      <c r="H1283" s="61"/>
      <c r="I1283" s="61"/>
      <c r="J1283" s="61"/>
      <c r="K1283" s="61"/>
      <c r="L1283" s="61"/>
      <c r="M1283" s="61"/>
      <c r="N1283" s="61"/>
      <c r="O1283" s="61"/>
      <c r="P1283" s="61"/>
      <c r="Q1283" s="61"/>
      <c r="R1283" s="61"/>
      <c r="S1283" s="61"/>
    </row>
    <row r="1284" spans="2:19" x14ac:dyDescent="0.25">
      <c r="B1284" s="61"/>
      <c r="C1284" s="61"/>
      <c r="D1284" s="61"/>
      <c r="E1284" s="61"/>
      <c r="F1284" s="61"/>
      <c r="G1284" s="61"/>
      <c r="H1284" s="61"/>
      <c r="I1284" s="61"/>
      <c r="J1284" s="61"/>
      <c r="K1284" s="61"/>
      <c r="L1284" s="61"/>
      <c r="M1284" s="61"/>
      <c r="N1284" s="61"/>
      <c r="O1284" s="61"/>
      <c r="P1284" s="61"/>
      <c r="Q1284" s="61"/>
      <c r="R1284" s="61"/>
      <c r="S1284" s="61"/>
    </row>
    <row r="1285" spans="2:19" x14ac:dyDescent="0.25">
      <c r="B1285" s="61"/>
      <c r="C1285" s="61"/>
      <c r="D1285" s="61"/>
      <c r="E1285" s="61"/>
      <c r="F1285" s="61"/>
      <c r="G1285" s="61"/>
      <c r="H1285" s="61"/>
      <c r="I1285" s="61"/>
      <c r="J1285" s="61"/>
      <c r="K1285" s="61"/>
      <c r="L1285" s="61"/>
      <c r="M1285" s="61"/>
      <c r="N1285" s="61"/>
      <c r="O1285" s="61"/>
      <c r="P1285" s="61"/>
      <c r="Q1285" s="61"/>
      <c r="R1285" s="61"/>
      <c r="S1285" s="61"/>
    </row>
    <row r="1286" spans="2:19" x14ac:dyDescent="0.25">
      <c r="B1286" s="61"/>
      <c r="C1286" s="61"/>
      <c r="D1286" s="61"/>
      <c r="E1286" s="61"/>
      <c r="F1286" s="61"/>
      <c r="G1286" s="61"/>
      <c r="H1286" s="61"/>
      <c r="I1286" s="61"/>
      <c r="J1286" s="61"/>
      <c r="K1286" s="61"/>
      <c r="L1286" s="61"/>
      <c r="M1286" s="61"/>
      <c r="N1286" s="61"/>
      <c r="O1286" s="61"/>
      <c r="P1286" s="61"/>
      <c r="Q1286" s="61"/>
      <c r="R1286" s="61"/>
      <c r="S1286" s="61"/>
    </row>
    <row r="1287" spans="2:19" x14ac:dyDescent="0.25">
      <c r="B1287" s="61"/>
      <c r="C1287" s="61"/>
      <c r="D1287" s="61"/>
      <c r="E1287" s="61"/>
      <c r="F1287" s="61"/>
      <c r="G1287" s="61"/>
      <c r="H1287" s="61"/>
      <c r="I1287" s="61"/>
      <c r="J1287" s="61"/>
      <c r="K1287" s="61"/>
      <c r="L1287" s="61"/>
      <c r="M1287" s="61"/>
      <c r="N1287" s="61"/>
      <c r="O1287" s="61"/>
      <c r="P1287" s="61"/>
      <c r="Q1287" s="61"/>
      <c r="R1287" s="61"/>
      <c r="S1287" s="61"/>
    </row>
    <row r="1288" spans="2:19" x14ac:dyDescent="0.25">
      <c r="B1288" s="61"/>
      <c r="C1288" s="61"/>
      <c r="D1288" s="61"/>
      <c r="E1288" s="61"/>
      <c r="F1288" s="61"/>
      <c r="G1288" s="61"/>
      <c r="H1288" s="61"/>
      <c r="I1288" s="61"/>
      <c r="J1288" s="61"/>
      <c r="K1288" s="61"/>
      <c r="L1288" s="61"/>
      <c r="M1288" s="61"/>
      <c r="N1288" s="61"/>
      <c r="O1288" s="61"/>
      <c r="P1288" s="61"/>
      <c r="Q1288" s="61"/>
      <c r="R1288" s="61"/>
      <c r="S1288" s="61"/>
    </row>
    <row r="1289" spans="2:19" x14ac:dyDescent="0.25">
      <c r="B1289" s="61"/>
      <c r="C1289" s="61"/>
      <c r="D1289" s="61"/>
      <c r="E1289" s="61"/>
      <c r="F1289" s="61"/>
      <c r="G1289" s="61"/>
      <c r="H1289" s="61"/>
      <c r="I1289" s="61"/>
      <c r="J1289" s="61"/>
      <c r="K1289" s="61"/>
      <c r="L1289" s="61"/>
      <c r="M1289" s="61"/>
      <c r="N1289" s="61"/>
      <c r="O1289" s="61"/>
      <c r="P1289" s="61"/>
      <c r="Q1289" s="61"/>
      <c r="R1289" s="61"/>
      <c r="S1289" s="61"/>
    </row>
    <row r="1290" spans="2:19" x14ac:dyDescent="0.25">
      <c r="B1290" s="61"/>
      <c r="C1290" s="61"/>
      <c r="D1290" s="61"/>
      <c r="E1290" s="61"/>
      <c r="F1290" s="61"/>
      <c r="G1290" s="61"/>
      <c r="H1290" s="61"/>
      <c r="I1290" s="61"/>
      <c r="J1290" s="61"/>
      <c r="K1290" s="61"/>
      <c r="L1290" s="61"/>
      <c r="M1290" s="61"/>
      <c r="N1290" s="61"/>
      <c r="O1290" s="61"/>
      <c r="P1290" s="61"/>
      <c r="Q1290" s="61"/>
      <c r="R1290" s="61"/>
      <c r="S1290" s="61"/>
    </row>
    <row r="1291" spans="2:19" x14ac:dyDescent="0.25">
      <c r="B1291" s="61"/>
      <c r="C1291" s="61"/>
      <c r="D1291" s="61"/>
      <c r="E1291" s="61"/>
      <c r="F1291" s="61"/>
      <c r="G1291" s="61"/>
      <c r="H1291" s="61"/>
      <c r="I1291" s="61"/>
      <c r="J1291" s="61"/>
      <c r="K1291" s="61"/>
      <c r="L1291" s="61"/>
      <c r="M1291" s="61"/>
      <c r="N1291" s="61"/>
      <c r="O1291" s="61"/>
      <c r="P1291" s="61"/>
      <c r="Q1291" s="61"/>
      <c r="R1291" s="61"/>
      <c r="S1291" s="61"/>
    </row>
    <row r="1292" spans="2:19" x14ac:dyDescent="0.25">
      <c r="B1292" s="61"/>
      <c r="C1292" s="61"/>
      <c r="D1292" s="61"/>
      <c r="E1292" s="61"/>
      <c r="F1292" s="61"/>
      <c r="G1292" s="61"/>
      <c r="H1292" s="61"/>
      <c r="I1292" s="61"/>
      <c r="J1292" s="61"/>
      <c r="K1292" s="61"/>
      <c r="L1292" s="61"/>
      <c r="M1292" s="61"/>
      <c r="N1292" s="61"/>
      <c r="O1292" s="61"/>
      <c r="P1292" s="61"/>
      <c r="Q1292" s="61"/>
      <c r="R1292" s="61"/>
      <c r="S1292" s="61"/>
    </row>
    <row r="1293" spans="2:19" x14ac:dyDescent="0.25">
      <c r="B1293" s="61"/>
      <c r="C1293" s="61"/>
      <c r="D1293" s="61"/>
      <c r="E1293" s="61"/>
      <c r="F1293" s="61"/>
      <c r="G1293" s="61"/>
      <c r="H1293" s="61"/>
      <c r="I1293" s="61"/>
      <c r="J1293" s="61"/>
      <c r="K1293" s="61"/>
      <c r="L1293" s="61"/>
      <c r="M1293" s="61"/>
      <c r="N1293" s="61"/>
      <c r="O1293" s="61"/>
      <c r="P1293" s="61"/>
      <c r="Q1293" s="61"/>
      <c r="R1293" s="61"/>
      <c r="S1293" s="61"/>
    </row>
    <row r="1294" spans="2:19" x14ac:dyDescent="0.25">
      <c r="B1294" s="61"/>
      <c r="C1294" s="61"/>
      <c r="D1294" s="61"/>
      <c r="E1294" s="61"/>
      <c r="F1294" s="61"/>
      <c r="G1294" s="61"/>
      <c r="H1294" s="61"/>
      <c r="I1294" s="61"/>
      <c r="J1294" s="61"/>
      <c r="K1294" s="61"/>
      <c r="L1294" s="61"/>
      <c r="M1294" s="61"/>
      <c r="N1294" s="61"/>
      <c r="O1294" s="61"/>
      <c r="P1294" s="61"/>
      <c r="Q1294" s="61"/>
      <c r="R1294" s="61"/>
      <c r="S1294" s="61"/>
    </row>
    <row r="1295" spans="2:19" x14ac:dyDescent="0.25">
      <c r="B1295" s="61"/>
      <c r="C1295" s="61"/>
      <c r="D1295" s="61"/>
      <c r="E1295" s="61"/>
      <c r="F1295" s="61"/>
      <c r="G1295" s="61"/>
      <c r="H1295" s="61"/>
      <c r="I1295" s="61"/>
      <c r="J1295" s="61"/>
      <c r="K1295" s="61"/>
      <c r="L1295" s="61"/>
      <c r="M1295" s="61"/>
      <c r="N1295" s="61"/>
      <c r="O1295" s="61"/>
      <c r="P1295" s="61"/>
      <c r="Q1295" s="61"/>
      <c r="R1295" s="61"/>
      <c r="S1295" s="61"/>
    </row>
    <row r="1296" spans="2:19" x14ac:dyDescent="0.25">
      <c r="B1296" s="61"/>
      <c r="C1296" s="61"/>
      <c r="D1296" s="61"/>
      <c r="E1296" s="61"/>
      <c r="F1296" s="61"/>
      <c r="G1296" s="61"/>
      <c r="H1296" s="61"/>
      <c r="I1296" s="61"/>
      <c r="J1296" s="61"/>
      <c r="K1296" s="61"/>
      <c r="L1296" s="61"/>
      <c r="M1296" s="61"/>
      <c r="N1296" s="61"/>
      <c r="O1296" s="61"/>
      <c r="P1296" s="61"/>
      <c r="Q1296" s="61"/>
      <c r="R1296" s="61"/>
      <c r="S1296" s="61"/>
    </row>
    <row r="1297" spans="2:19" x14ac:dyDescent="0.25">
      <c r="B1297" s="61"/>
      <c r="C1297" s="61"/>
      <c r="D1297" s="61"/>
      <c r="E1297" s="61"/>
      <c r="F1297" s="61"/>
      <c r="G1297" s="61"/>
      <c r="H1297" s="61"/>
      <c r="I1297" s="61"/>
      <c r="J1297" s="61"/>
      <c r="K1297" s="61"/>
      <c r="L1297" s="61"/>
      <c r="M1297" s="61"/>
      <c r="N1297" s="61"/>
      <c r="O1297" s="61"/>
      <c r="P1297" s="61"/>
      <c r="Q1297" s="61"/>
      <c r="R1297" s="61"/>
      <c r="S1297" s="61"/>
    </row>
    <row r="1298" spans="2:19" x14ac:dyDescent="0.25">
      <c r="B1298" s="61"/>
      <c r="C1298" s="61"/>
      <c r="D1298" s="61"/>
      <c r="E1298" s="61"/>
      <c r="F1298" s="61"/>
      <c r="G1298" s="61"/>
      <c r="H1298" s="61"/>
      <c r="I1298" s="61"/>
      <c r="J1298" s="61"/>
      <c r="K1298" s="61"/>
      <c r="L1298" s="61"/>
      <c r="M1298" s="61"/>
      <c r="N1298" s="61"/>
      <c r="O1298" s="61"/>
      <c r="P1298" s="61"/>
      <c r="Q1298" s="61"/>
      <c r="R1298" s="61"/>
      <c r="S1298" s="61"/>
    </row>
    <row r="1299" spans="2:19" x14ac:dyDescent="0.25">
      <c r="B1299" s="61"/>
      <c r="C1299" s="61"/>
      <c r="D1299" s="61"/>
      <c r="E1299" s="61"/>
      <c r="F1299" s="61"/>
      <c r="G1299" s="61"/>
      <c r="H1299" s="61"/>
      <c r="I1299" s="61"/>
      <c r="J1299" s="61"/>
      <c r="K1299" s="61"/>
      <c r="L1299" s="61"/>
      <c r="M1299" s="61"/>
      <c r="N1299" s="61"/>
      <c r="O1299" s="61"/>
      <c r="P1299" s="61"/>
      <c r="Q1299" s="61"/>
      <c r="R1299" s="61"/>
      <c r="S1299" s="61"/>
    </row>
    <row r="1300" spans="2:19" x14ac:dyDescent="0.25">
      <c r="B1300" s="61"/>
      <c r="C1300" s="61"/>
      <c r="D1300" s="61"/>
      <c r="E1300" s="61"/>
      <c r="F1300" s="61"/>
      <c r="G1300" s="61"/>
      <c r="H1300" s="61"/>
      <c r="I1300" s="61"/>
      <c r="J1300" s="61"/>
      <c r="K1300" s="61"/>
      <c r="L1300" s="61"/>
      <c r="M1300" s="61"/>
      <c r="N1300" s="61"/>
      <c r="O1300" s="61"/>
      <c r="P1300" s="61"/>
      <c r="Q1300" s="61"/>
      <c r="R1300" s="61"/>
      <c r="S1300" s="61"/>
    </row>
    <row r="1301" spans="2:19" x14ac:dyDescent="0.25">
      <c r="B1301" s="61"/>
      <c r="C1301" s="61"/>
      <c r="D1301" s="61"/>
      <c r="E1301" s="61"/>
      <c r="F1301" s="61"/>
      <c r="G1301" s="61"/>
      <c r="H1301" s="61"/>
      <c r="I1301" s="61"/>
      <c r="J1301" s="61"/>
      <c r="K1301" s="61"/>
      <c r="L1301" s="61"/>
      <c r="M1301" s="61"/>
      <c r="N1301" s="61"/>
      <c r="O1301" s="61"/>
      <c r="P1301" s="61"/>
      <c r="Q1301" s="61"/>
      <c r="R1301" s="61"/>
      <c r="S1301" s="61"/>
    </row>
    <row r="1302" spans="2:19" x14ac:dyDescent="0.25">
      <c r="B1302" s="61"/>
      <c r="C1302" s="61"/>
      <c r="D1302" s="61"/>
      <c r="E1302" s="61"/>
      <c r="F1302" s="61"/>
      <c r="G1302" s="61"/>
      <c r="H1302" s="61"/>
      <c r="I1302" s="61"/>
      <c r="J1302" s="61"/>
      <c r="K1302" s="61"/>
      <c r="L1302" s="61"/>
      <c r="M1302" s="61"/>
      <c r="N1302" s="61"/>
      <c r="O1302" s="61"/>
      <c r="P1302" s="61"/>
      <c r="Q1302" s="61"/>
      <c r="R1302" s="61"/>
      <c r="S1302" s="61"/>
    </row>
    <row r="1303" spans="2:19" x14ac:dyDescent="0.25">
      <c r="B1303" s="61"/>
      <c r="C1303" s="61"/>
      <c r="D1303" s="61"/>
      <c r="E1303" s="61"/>
      <c r="F1303" s="61"/>
      <c r="G1303" s="61"/>
      <c r="H1303" s="61"/>
      <c r="I1303" s="61"/>
      <c r="J1303" s="61"/>
      <c r="K1303" s="61"/>
      <c r="L1303" s="61"/>
      <c r="M1303" s="61"/>
      <c r="N1303" s="61"/>
      <c r="O1303" s="61"/>
      <c r="P1303" s="61"/>
      <c r="Q1303" s="61"/>
      <c r="R1303" s="61"/>
      <c r="S1303" s="61"/>
    </row>
    <row r="1304" spans="2:19" x14ac:dyDescent="0.25">
      <c r="B1304" s="61"/>
      <c r="C1304" s="61"/>
      <c r="D1304" s="61"/>
      <c r="E1304" s="61"/>
      <c r="F1304" s="61"/>
      <c r="G1304" s="61"/>
      <c r="H1304" s="61"/>
      <c r="I1304" s="61"/>
      <c r="J1304" s="61"/>
      <c r="K1304" s="61"/>
      <c r="L1304" s="61"/>
      <c r="M1304" s="61"/>
      <c r="N1304" s="61"/>
      <c r="O1304" s="61"/>
      <c r="P1304" s="61"/>
      <c r="Q1304" s="61"/>
      <c r="R1304" s="61"/>
      <c r="S1304" s="61"/>
    </row>
    <row r="1305" spans="2:19" x14ac:dyDescent="0.25">
      <c r="B1305" s="61"/>
      <c r="C1305" s="61"/>
      <c r="D1305" s="61"/>
      <c r="E1305" s="61"/>
      <c r="F1305" s="61"/>
      <c r="G1305" s="61"/>
      <c r="H1305" s="61"/>
      <c r="I1305" s="61"/>
      <c r="J1305" s="61"/>
      <c r="K1305" s="61"/>
      <c r="L1305" s="61"/>
      <c r="M1305" s="61"/>
      <c r="N1305" s="61"/>
      <c r="O1305" s="61"/>
      <c r="P1305" s="61"/>
      <c r="Q1305" s="61"/>
      <c r="R1305" s="61"/>
      <c r="S1305" s="61"/>
    </row>
    <row r="1306" spans="2:19" x14ac:dyDescent="0.25">
      <c r="B1306" s="61"/>
      <c r="C1306" s="61"/>
      <c r="D1306" s="61"/>
      <c r="E1306" s="61"/>
      <c r="F1306" s="61"/>
      <c r="G1306" s="61"/>
      <c r="H1306" s="61"/>
      <c r="I1306" s="61"/>
      <c r="J1306" s="61"/>
      <c r="K1306" s="61"/>
      <c r="L1306" s="61"/>
      <c r="M1306" s="61"/>
      <c r="N1306" s="61"/>
      <c r="O1306" s="61"/>
      <c r="P1306" s="61"/>
      <c r="Q1306" s="61"/>
      <c r="R1306" s="61"/>
      <c r="S1306" s="61"/>
    </row>
    <row r="1307" spans="2:19" x14ac:dyDescent="0.25">
      <c r="B1307" s="61"/>
      <c r="C1307" s="61"/>
      <c r="D1307" s="61"/>
      <c r="E1307" s="61"/>
      <c r="F1307" s="61"/>
      <c r="G1307" s="61"/>
      <c r="H1307" s="61"/>
      <c r="I1307" s="61"/>
      <c r="J1307" s="61"/>
      <c r="K1307" s="61"/>
      <c r="L1307" s="61"/>
      <c r="M1307" s="61"/>
      <c r="N1307" s="61"/>
      <c r="O1307" s="61"/>
      <c r="P1307" s="61"/>
      <c r="Q1307" s="61"/>
      <c r="R1307" s="61"/>
      <c r="S1307" s="61"/>
    </row>
    <row r="1308" spans="2:19" x14ac:dyDescent="0.25">
      <c r="B1308" s="61"/>
      <c r="C1308" s="61"/>
      <c r="D1308" s="61"/>
      <c r="E1308" s="61"/>
      <c r="F1308" s="61"/>
      <c r="G1308" s="61"/>
      <c r="H1308" s="61"/>
      <c r="I1308" s="61"/>
      <c r="J1308" s="61"/>
      <c r="K1308" s="61"/>
      <c r="L1308" s="61"/>
      <c r="M1308" s="61"/>
      <c r="N1308" s="61"/>
      <c r="O1308" s="61"/>
      <c r="P1308" s="61"/>
      <c r="Q1308" s="61"/>
      <c r="R1308" s="61"/>
      <c r="S1308" s="61"/>
    </row>
    <row r="1309" spans="2:19" x14ac:dyDescent="0.25">
      <c r="B1309" s="61"/>
      <c r="C1309" s="61"/>
      <c r="D1309" s="61"/>
      <c r="E1309" s="61"/>
      <c r="F1309" s="61"/>
      <c r="G1309" s="61"/>
      <c r="H1309" s="61"/>
      <c r="I1309" s="61"/>
      <c r="J1309" s="61"/>
      <c r="K1309" s="61"/>
      <c r="L1309" s="61"/>
      <c r="M1309" s="61"/>
      <c r="N1309" s="61"/>
      <c r="O1309" s="61"/>
      <c r="P1309" s="61"/>
      <c r="Q1309" s="61"/>
      <c r="R1309" s="61"/>
      <c r="S1309" s="61"/>
    </row>
    <row r="1310" spans="2:19" x14ac:dyDescent="0.25">
      <c r="B1310" s="61"/>
      <c r="C1310" s="61"/>
      <c r="D1310" s="61"/>
      <c r="E1310" s="61"/>
      <c r="F1310" s="61"/>
      <c r="G1310" s="61"/>
      <c r="H1310" s="61"/>
      <c r="I1310" s="61"/>
      <c r="J1310" s="61"/>
      <c r="K1310" s="61"/>
      <c r="L1310" s="61"/>
      <c r="M1310" s="61"/>
      <c r="N1310" s="61"/>
      <c r="O1310" s="61"/>
      <c r="P1310" s="61"/>
      <c r="Q1310" s="61"/>
      <c r="R1310" s="61"/>
      <c r="S1310" s="61"/>
    </row>
    <row r="1311" spans="2:19" x14ac:dyDescent="0.25">
      <c r="B1311" s="61"/>
      <c r="C1311" s="61"/>
      <c r="D1311" s="61"/>
      <c r="E1311" s="61"/>
      <c r="F1311" s="61"/>
      <c r="G1311" s="61"/>
      <c r="H1311" s="61"/>
      <c r="I1311" s="61"/>
      <c r="J1311" s="61"/>
      <c r="K1311" s="61"/>
      <c r="L1311" s="61"/>
      <c r="M1311" s="61"/>
      <c r="N1311" s="61"/>
      <c r="O1311" s="61"/>
      <c r="P1311" s="61"/>
      <c r="Q1311" s="61"/>
      <c r="R1311" s="61"/>
      <c r="S1311" s="61"/>
    </row>
    <row r="1312" spans="2:19" x14ac:dyDescent="0.25">
      <c r="B1312" s="61"/>
      <c r="C1312" s="61"/>
      <c r="D1312" s="61"/>
      <c r="E1312" s="61"/>
      <c r="F1312" s="61"/>
      <c r="G1312" s="61"/>
      <c r="H1312" s="61"/>
      <c r="I1312" s="61"/>
      <c r="J1312" s="61"/>
      <c r="K1312" s="61"/>
      <c r="L1312" s="61"/>
      <c r="M1312" s="61"/>
      <c r="N1312" s="61"/>
      <c r="O1312" s="61"/>
      <c r="P1312" s="61"/>
      <c r="Q1312" s="61"/>
      <c r="R1312" s="61"/>
      <c r="S1312" s="61"/>
    </row>
    <row r="1313" spans="2:19" x14ac:dyDescent="0.25">
      <c r="B1313" s="61"/>
      <c r="C1313" s="61"/>
      <c r="D1313" s="61"/>
      <c r="E1313" s="61"/>
      <c r="F1313" s="61"/>
      <c r="G1313" s="61"/>
      <c r="H1313" s="61"/>
      <c r="I1313" s="61"/>
      <c r="J1313" s="61"/>
      <c r="K1313" s="61"/>
      <c r="L1313" s="61"/>
      <c r="M1313" s="61"/>
      <c r="N1313" s="61"/>
      <c r="O1313" s="61"/>
      <c r="P1313" s="61"/>
      <c r="Q1313" s="61"/>
      <c r="R1313" s="61"/>
      <c r="S1313" s="61"/>
    </row>
    <row r="1314" spans="2:19" x14ac:dyDescent="0.25">
      <c r="B1314" s="61"/>
      <c r="C1314" s="61"/>
      <c r="D1314" s="61"/>
      <c r="E1314" s="61"/>
      <c r="F1314" s="61"/>
      <c r="G1314" s="61"/>
      <c r="H1314" s="61"/>
      <c r="I1314" s="61"/>
      <c r="J1314" s="61"/>
      <c r="K1314" s="61"/>
      <c r="L1314" s="61"/>
      <c r="M1314" s="61"/>
      <c r="N1314" s="61"/>
      <c r="O1314" s="61"/>
      <c r="P1314" s="61"/>
      <c r="Q1314" s="61"/>
      <c r="R1314" s="61"/>
      <c r="S1314" s="61"/>
    </row>
    <row r="1315" spans="2:19" x14ac:dyDescent="0.25">
      <c r="B1315" s="61"/>
      <c r="C1315" s="61"/>
      <c r="D1315" s="61"/>
      <c r="E1315" s="61"/>
      <c r="F1315" s="61"/>
      <c r="G1315" s="61"/>
      <c r="H1315" s="61"/>
      <c r="I1315" s="61"/>
      <c r="J1315" s="61"/>
      <c r="K1315" s="61"/>
      <c r="L1315" s="61"/>
      <c r="M1315" s="61"/>
      <c r="N1315" s="61"/>
      <c r="O1315" s="61"/>
      <c r="P1315" s="61"/>
      <c r="Q1315" s="61"/>
      <c r="R1315" s="61"/>
      <c r="S1315" s="61"/>
    </row>
    <row r="1316" spans="2:19" x14ac:dyDescent="0.25">
      <c r="B1316" s="61"/>
      <c r="C1316" s="61"/>
      <c r="D1316" s="61"/>
      <c r="E1316" s="61"/>
      <c r="F1316" s="61"/>
      <c r="G1316" s="61"/>
      <c r="H1316" s="61"/>
      <c r="I1316" s="61"/>
      <c r="J1316" s="61"/>
      <c r="K1316" s="61"/>
      <c r="L1316" s="61"/>
      <c r="M1316" s="61"/>
      <c r="N1316" s="61"/>
      <c r="O1316" s="61"/>
      <c r="P1316" s="61"/>
      <c r="Q1316" s="61"/>
      <c r="R1316" s="61"/>
      <c r="S1316" s="61"/>
    </row>
    <row r="1317" spans="2:19" x14ac:dyDescent="0.25">
      <c r="B1317" s="61"/>
      <c r="C1317" s="61"/>
      <c r="D1317" s="61"/>
      <c r="E1317" s="61"/>
      <c r="F1317" s="61"/>
      <c r="G1317" s="61"/>
      <c r="H1317" s="61"/>
      <c r="I1317" s="61"/>
      <c r="J1317" s="61"/>
      <c r="K1317" s="61"/>
      <c r="L1317" s="61"/>
      <c r="M1317" s="61"/>
      <c r="N1317" s="61"/>
      <c r="O1317" s="61"/>
      <c r="P1317" s="61"/>
      <c r="Q1317" s="61"/>
      <c r="R1317" s="61"/>
      <c r="S1317" s="61"/>
    </row>
    <row r="1318" spans="2:19" x14ac:dyDescent="0.25">
      <c r="B1318" s="61"/>
      <c r="C1318" s="61"/>
      <c r="D1318" s="61"/>
      <c r="E1318" s="61"/>
      <c r="F1318" s="61"/>
      <c r="G1318" s="61"/>
      <c r="H1318" s="61"/>
      <c r="I1318" s="61"/>
      <c r="J1318" s="61"/>
      <c r="K1318" s="61"/>
      <c r="L1318" s="61"/>
      <c r="M1318" s="61"/>
      <c r="N1318" s="61"/>
      <c r="O1318" s="61"/>
      <c r="P1318" s="61"/>
      <c r="Q1318" s="61"/>
      <c r="R1318" s="61"/>
      <c r="S1318" s="61"/>
    </row>
    <row r="1319" spans="2:19" x14ac:dyDescent="0.25">
      <c r="B1319" s="61"/>
      <c r="C1319" s="61"/>
      <c r="D1319" s="61"/>
      <c r="E1319" s="61"/>
      <c r="F1319" s="61"/>
      <c r="G1319" s="61"/>
      <c r="H1319" s="61"/>
      <c r="I1319" s="61"/>
      <c r="J1319" s="61"/>
      <c r="K1319" s="61"/>
      <c r="L1319" s="61"/>
      <c r="M1319" s="61"/>
      <c r="N1319" s="61"/>
      <c r="O1319" s="61"/>
      <c r="P1319" s="61"/>
      <c r="Q1319" s="61"/>
      <c r="R1319" s="61"/>
      <c r="S1319" s="61"/>
    </row>
    <row r="1320" spans="2:19" x14ac:dyDescent="0.25">
      <c r="B1320" s="61"/>
      <c r="C1320" s="61"/>
      <c r="D1320" s="61"/>
      <c r="E1320" s="61"/>
      <c r="F1320" s="61"/>
      <c r="G1320" s="61"/>
      <c r="H1320" s="61"/>
      <c r="I1320" s="61"/>
      <c r="J1320" s="61"/>
      <c r="K1320" s="61"/>
      <c r="L1320" s="61"/>
      <c r="M1320" s="61"/>
      <c r="N1320" s="61"/>
      <c r="O1320" s="61"/>
      <c r="P1320" s="61"/>
      <c r="Q1320" s="61"/>
      <c r="R1320" s="61"/>
      <c r="S1320" s="61"/>
    </row>
    <row r="1321" spans="2:19" x14ac:dyDescent="0.25">
      <c r="B1321" s="61"/>
      <c r="C1321" s="61"/>
      <c r="D1321" s="61"/>
      <c r="E1321" s="61"/>
      <c r="F1321" s="61"/>
      <c r="G1321" s="61"/>
      <c r="H1321" s="61"/>
      <c r="I1321" s="61"/>
      <c r="J1321" s="61"/>
      <c r="K1321" s="61"/>
      <c r="L1321" s="61"/>
      <c r="M1321" s="61"/>
      <c r="N1321" s="61"/>
      <c r="O1321" s="61"/>
      <c r="P1321" s="61"/>
      <c r="Q1321" s="61"/>
      <c r="R1321" s="61"/>
      <c r="S1321" s="61"/>
    </row>
    <row r="1322" spans="2:19" x14ac:dyDescent="0.25">
      <c r="B1322" s="61"/>
      <c r="C1322" s="61"/>
      <c r="D1322" s="61"/>
      <c r="E1322" s="61"/>
      <c r="F1322" s="61"/>
      <c r="G1322" s="61"/>
      <c r="H1322" s="61"/>
      <c r="I1322" s="61"/>
      <c r="J1322" s="61"/>
      <c r="K1322" s="61"/>
      <c r="L1322" s="61"/>
      <c r="M1322" s="61"/>
      <c r="N1322" s="61"/>
      <c r="O1322" s="61"/>
      <c r="P1322" s="61"/>
      <c r="Q1322" s="61"/>
      <c r="R1322" s="61"/>
      <c r="S1322" s="61"/>
    </row>
    <row r="1323" spans="2:19" x14ac:dyDescent="0.25">
      <c r="B1323" s="61"/>
      <c r="C1323" s="61"/>
      <c r="D1323" s="61"/>
      <c r="E1323" s="61"/>
      <c r="F1323" s="61"/>
      <c r="G1323" s="61"/>
      <c r="H1323" s="61"/>
      <c r="I1323" s="61"/>
      <c r="J1323" s="61"/>
      <c r="K1323" s="61"/>
      <c r="L1323" s="61"/>
      <c r="M1323" s="61"/>
      <c r="N1323" s="61"/>
      <c r="O1323" s="61"/>
      <c r="P1323" s="61"/>
      <c r="Q1323" s="61"/>
      <c r="R1323" s="61"/>
      <c r="S1323" s="61"/>
    </row>
    <row r="1324" spans="2:19" x14ac:dyDescent="0.25">
      <c r="B1324" s="61"/>
      <c r="C1324" s="61"/>
      <c r="D1324" s="61"/>
      <c r="E1324" s="61"/>
      <c r="F1324" s="61"/>
      <c r="G1324" s="61"/>
      <c r="H1324" s="61"/>
      <c r="I1324" s="61"/>
      <c r="J1324" s="61"/>
      <c r="K1324" s="61"/>
      <c r="L1324" s="61"/>
      <c r="M1324" s="61"/>
      <c r="N1324" s="61"/>
      <c r="O1324" s="61"/>
      <c r="P1324" s="61"/>
      <c r="Q1324" s="61"/>
      <c r="R1324" s="61"/>
      <c r="S1324" s="61"/>
    </row>
    <row r="1325" spans="2:19" x14ac:dyDescent="0.25">
      <c r="B1325" s="61"/>
      <c r="C1325" s="61"/>
      <c r="D1325" s="61"/>
      <c r="E1325" s="61"/>
      <c r="F1325" s="61"/>
      <c r="G1325" s="61"/>
      <c r="H1325" s="61"/>
      <c r="I1325" s="61"/>
      <c r="J1325" s="61"/>
      <c r="K1325" s="61"/>
      <c r="L1325" s="61"/>
      <c r="M1325" s="61"/>
      <c r="N1325" s="61"/>
      <c r="O1325" s="61"/>
      <c r="P1325" s="61"/>
      <c r="Q1325" s="61"/>
      <c r="R1325" s="61"/>
      <c r="S1325" s="61"/>
    </row>
    <row r="1326" spans="2:19" x14ac:dyDescent="0.25">
      <c r="B1326" s="61"/>
      <c r="C1326" s="61"/>
      <c r="D1326" s="61"/>
      <c r="E1326" s="61"/>
      <c r="F1326" s="61"/>
      <c r="G1326" s="61"/>
      <c r="H1326" s="61"/>
      <c r="I1326" s="61"/>
      <c r="J1326" s="61"/>
      <c r="K1326" s="61"/>
      <c r="L1326" s="61"/>
      <c r="M1326" s="61"/>
      <c r="N1326" s="61"/>
      <c r="O1326" s="61"/>
      <c r="P1326" s="61"/>
      <c r="Q1326" s="61"/>
      <c r="R1326" s="61"/>
      <c r="S1326" s="61"/>
    </row>
    <row r="1327" spans="2:19" x14ac:dyDescent="0.25">
      <c r="B1327" s="61"/>
      <c r="C1327" s="61"/>
      <c r="D1327" s="61"/>
      <c r="E1327" s="61"/>
      <c r="F1327" s="61"/>
      <c r="G1327" s="61"/>
      <c r="H1327" s="61"/>
      <c r="I1327" s="61"/>
      <c r="J1327" s="61"/>
      <c r="K1327" s="61"/>
      <c r="L1327" s="61"/>
      <c r="M1327" s="61"/>
      <c r="N1327" s="61"/>
      <c r="O1327" s="61"/>
      <c r="P1327" s="61"/>
      <c r="Q1327" s="61"/>
      <c r="R1327" s="61"/>
      <c r="S1327" s="61"/>
    </row>
    <row r="1328" spans="2:19" x14ac:dyDescent="0.25">
      <c r="B1328" s="61"/>
      <c r="C1328" s="61"/>
      <c r="D1328" s="61"/>
      <c r="E1328" s="61"/>
      <c r="F1328" s="61"/>
      <c r="G1328" s="61"/>
      <c r="H1328" s="61"/>
      <c r="I1328" s="61"/>
      <c r="J1328" s="61"/>
      <c r="K1328" s="61"/>
      <c r="L1328" s="61"/>
      <c r="M1328" s="61"/>
      <c r="N1328" s="61"/>
      <c r="O1328" s="61"/>
      <c r="P1328" s="61"/>
      <c r="Q1328" s="61"/>
      <c r="R1328" s="61"/>
      <c r="S1328" s="61"/>
    </row>
    <row r="1329" spans="2:19" x14ac:dyDescent="0.25">
      <c r="B1329" s="61"/>
      <c r="C1329" s="61"/>
      <c r="D1329" s="61"/>
      <c r="E1329" s="61"/>
      <c r="F1329" s="61"/>
      <c r="G1329" s="61"/>
      <c r="H1329" s="61"/>
      <c r="I1329" s="61"/>
      <c r="J1329" s="61"/>
      <c r="K1329" s="61"/>
      <c r="L1329" s="61"/>
      <c r="M1329" s="61"/>
      <c r="N1329" s="61"/>
      <c r="O1329" s="61"/>
      <c r="P1329" s="61"/>
      <c r="Q1329" s="61"/>
      <c r="R1329" s="61"/>
      <c r="S1329" s="61"/>
    </row>
    <row r="1330" spans="2:19" x14ac:dyDescent="0.25">
      <c r="B1330" s="61"/>
      <c r="C1330" s="61"/>
      <c r="D1330" s="61"/>
      <c r="E1330" s="61"/>
      <c r="F1330" s="61"/>
      <c r="G1330" s="61"/>
      <c r="H1330" s="61"/>
      <c r="I1330" s="61"/>
      <c r="J1330" s="61"/>
      <c r="K1330" s="61"/>
      <c r="L1330" s="61"/>
      <c r="M1330" s="61"/>
      <c r="N1330" s="61"/>
      <c r="O1330" s="61"/>
      <c r="P1330" s="61"/>
      <c r="Q1330" s="61"/>
      <c r="R1330" s="61"/>
      <c r="S1330" s="61"/>
    </row>
    <row r="1331" spans="2:19" x14ac:dyDescent="0.25">
      <c r="B1331" s="61"/>
      <c r="C1331" s="61"/>
      <c r="D1331" s="61"/>
      <c r="E1331" s="61"/>
      <c r="F1331" s="61"/>
      <c r="G1331" s="61"/>
      <c r="H1331" s="61"/>
      <c r="I1331" s="61"/>
      <c r="J1331" s="61"/>
      <c r="K1331" s="61"/>
      <c r="L1331" s="61"/>
      <c r="M1331" s="61"/>
      <c r="N1331" s="61"/>
      <c r="O1331" s="61"/>
      <c r="P1331" s="61"/>
      <c r="Q1331" s="61"/>
      <c r="R1331" s="61"/>
      <c r="S1331" s="61"/>
    </row>
    <row r="1332" spans="2:19" x14ac:dyDescent="0.25">
      <c r="B1332" s="61"/>
      <c r="C1332" s="61"/>
      <c r="D1332" s="61"/>
      <c r="E1332" s="61"/>
      <c r="F1332" s="61"/>
      <c r="G1332" s="61"/>
      <c r="H1332" s="61"/>
      <c r="I1332" s="61"/>
      <c r="J1332" s="61"/>
      <c r="K1332" s="61"/>
      <c r="L1332" s="61"/>
      <c r="M1332" s="61"/>
      <c r="N1332" s="61"/>
      <c r="O1332" s="61"/>
      <c r="P1332" s="61"/>
      <c r="Q1332" s="61"/>
      <c r="R1332" s="61"/>
      <c r="S1332" s="61"/>
    </row>
    <row r="1333" spans="2:19" x14ac:dyDescent="0.25">
      <c r="B1333" s="61"/>
      <c r="C1333" s="61"/>
      <c r="D1333" s="61"/>
      <c r="E1333" s="61"/>
      <c r="F1333" s="61"/>
      <c r="G1333" s="61"/>
      <c r="H1333" s="61"/>
      <c r="I1333" s="61"/>
      <c r="J1333" s="61"/>
      <c r="K1333" s="61"/>
      <c r="L1333" s="61"/>
      <c r="M1333" s="61"/>
      <c r="N1333" s="61"/>
      <c r="O1333" s="61"/>
      <c r="P1333" s="61"/>
      <c r="Q1333" s="61"/>
      <c r="R1333" s="61"/>
      <c r="S1333" s="61"/>
    </row>
    <row r="1334" spans="2:19" x14ac:dyDescent="0.25">
      <c r="B1334" s="61"/>
      <c r="C1334" s="61"/>
      <c r="D1334" s="61"/>
      <c r="E1334" s="61"/>
      <c r="F1334" s="61"/>
      <c r="G1334" s="61"/>
      <c r="H1334" s="61"/>
      <c r="I1334" s="61"/>
      <c r="J1334" s="61"/>
      <c r="K1334" s="61"/>
      <c r="L1334" s="61"/>
      <c r="M1334" s="61"/>
      <c r="N1334" s="61"/>
      <c r="O1334" s="61"/>
      <c r="P1334" s="61"/>
      <c r="Q1334" s="61"/>
      <c r="R1334" s="61"/>
      <c r="S1334" s="61"/>
    </row>
    <row r="1335" spans="2:19" x14ac:dyDescent="0.25">
      <c r="B1335" s="61"/>
      <c r="C1335" s="61"/>
      <c r="D1335" s="61"/>
      <c r="E1335" s="61"/>
      <c r="F1335" s="61"/>
      <c r="G1335" s="61"/>
      <c r="H1335" s="61"/>
      <c r="I1335" s="61"/>
      <c r="J1335" s="61"/>
      <c r="K1335" s="61"/>
      <c r="L1335" s="61"/>
      <c r="M1335" s="61"/>
      <c r="N1335" s="61"/>
      <c r="O1335" s="61"/>
      <c r="P1335" s="61"/>
      <c r="Q1335" s="61"/>
      <c r="R1335" s="61"/>
      <c r="S1335" s="61"/>
    </row>
    <row r="1336" spans="2:19" x14ac:dyDescent="0.25">
      <c r="B1336" s="61"/>
      <c r="C1336" s="61"/>
      <c r="D1336" s="61"/>
      <c r="E1336" s="61"/>
      <c r="F1336" s="61"/>
      <c r="G1336" s="61"/>
      <c r="H1336" s="61"/>
      <c r="I1336" s="61"/>
      <c r="J1336" s="61"/>
      <c r="K1336" s="61"/>
      <c r="L1336" s="61"/>
      <c r="M1336" s="61"/>
      <c r="N1336" s="61"/>
      <c r="O1336" s="61"/>
      <c r="P1336" s="61"/>
      <c r="Q1336" s="61"/>
      <c r="R1336" s="61"/>
      <c r="S1336" s="61"/>
    </row>
    <row r="1337" spans="2:19" x14ac:dyDescent="0.25">
      <c r="B1337" s="61"/>
      <c r="C1337" s="61"/>
      <c r="D1337" s="61"/>
      <c r="E1337" s="61"/>
      <c r="F1337" s="61"/>
      <c r="G1337" s="61"/>
      <c r="H1337" s="61"/>
      <c r="I1337" s="61"/>
      <c r="J1337" s="61"/>
      <c r="K1337" s="61"/>
      <c r="L1337" s="61"/>
      <c r="M1337" s="61"/>
      <c r="N1337" s="61"/>
      <c r="O1337" s="61"/>
      <c r="P1337" s="61"/>
      <c r="Q1337" s="61"/>
      <c r="R1337" s="61"/>
      <c r="S1337" s="61"/>
    </row>
    <row r="1338" spans="2:19" x14ac:dyDescent="0.25">
      <c r="B1338" s="61"/>
      <c r="C1338" s="61"/>
      <c r="D1338" s="61"/>
      <c r="E1338" s="61"/>
      <c r="F1338" s="61"/>
      <c r="G1338" s="61"/>
      <c r="H1338" s="61"/>
      <c r="I1338" s="61"/>
      <c r="J1338" s="61"/>
      <c r="K1338" s="61"/>
      <c r="L1338" s="61"/>
      <c r="M1338" s="61"/>
      <c r="N1338" s="61"/>
      <c r="O1338" s="61"/>
      <c r="P1338" s="61"/>
      <c r="Q1338" s="61"/>
      <c r="R1338" s="61"/>
      <c r="S1338" s="61"/>
    </row>
    <row r="1339" spans="2:19" x14ac:dyDescent="0.25">
      <c r="B1339" s="61"/>
      <c r="C1339" s="61"/>
      <c r="D1339" s="61"/>
      <c r="E1339" s="61"/>
      <c r="F1339" s="61"/>
      <c r="G1339" s="61"/>
      <c r="H1339" s="61"/>
      <c r="I1339" s="61"/>
      <c r="J1339" s="61"/>
      <c r="K1339" s="61"/>
      <c r="L1339" s="61"/>
      <c r="M1339" s="61"/>
      <c r="N1339" s="61"/>
      <c r="O1339" s="61"/>
      <c r="P1339" s="61"/>
      <c r="Q1339" s="61"/>
      <c r="R1339" s="61"/>
      <c r="S1339" s="61"/>
    </row>
    <row r="1340" spans="2:19" x14ac:dyDescent="0.25">
      <c r="B1340" s="61"/>
      <c r="C1340" s="61"/>
      <c r="D1340" s="61"/>
      <c r="E1340" s="61"/>
      <c r="F1340" s="61"/>
      <c r="G1340" s="61"/>
      <c r="H1340" s="61"/>
      <c r="I1340" s="61"/>
      <c r="J1340" s="61"/>
      <c r="K1340" s="61"/>
      <c r="L1340" s="61"/>
      <c r="M1340" s="61"/>
      <c r="N1340" s="61"/>
      <c r="O1340" s="61"/>
      <c r="P1340" s="61"/>
      <c r="Q1340" s="61"/>
      <c r="R1340" s="61"/>
      <c r="S1340" s="61"/>
    </row>
    <row r="1341" spans="2:19" x14ac:dyDescent="0.25">
      <c r="B1341" s="61"/>
      <c r="C1341" s="61"/>
      <c r="D1341" s="61"/>
      <c r="E1341" s="61"/>
      <c r="F1341" s="61"/>
      <c r="G1341" s="61"/>
      <c r="H1341" s="61"/>
      <c r="I1341" s="61"/>
      <c r="J1341" s="61"/>
      <c r="K1341" s="61"/>
      <c r="L1341" s="61"/>
      <c r="M1341" s="61"/>
      <c r="N1341" s="61"/>
      <c r="O1341" s="61"/>
      <c r="P1341" s="61"/>
      <c r="Q1341" s="61"/>
      <c r="R1341" s="61"/>
      <c r="S1341" s="61"/>
    </row>
    <row r="1342" spans="2:19" x14ac:dyDescent="0.25">
      <c r="B1342" s="61"/>
      <c r="C1342" s="61"/>
      <c r="D1342" s="61"/>
      <c r="E1342" s="61"/>
      <c r="F1342" s="61"/>
      <c r="G1342" s="61"/>
      <c r="H1342" s="61"/>
      <c r="I1342" s="61"/>
      <c r="J1342" s="61"/>
      <c r="K1342" s="61"/>
      <c r="L1342" s="61"/>
      <c r="M1342" s="61"/>
      <c r="N1342" s="61"/>
      <c r="O1342" s="61"/>
      <c r="P1342" s="61"/>
      <c r="Q1342" s="61"/>
      <c r="R1342" s="61"/>
      <c r="S1342" s="61"/>
    </row>
    <row r="1343" spans="2:19" x14ac:dyDescent="0.25">
      <c r="B1343" s="61"/>
      <c r="C1343" s="61"/>
      <c r="D1343" s="61"/>
      <c r="E1343" s="61"/>
      <c r="F1343" s="61"/>
      <c r="G1343" s="61"/>
      <c r="H1343" s="61"/>
      <c r="I1343" s="61"/>
      <c r="J1343" s="61"/>
      <c r="K1343" s="61"/>
      <c r="L1343" s="61"/>
      <c r="M1343" s="61"/>
      <c r="N1343" s="61"/>
      <c r="O1343" s="61"/>
      <c r="P1343" s="61"/>
      <c r="Q1343" s="61"/>
      <c r="R1343" s="61"/>
      <c r="S1343" s="61"/>
    </row>
    <row r="1344" spans="2:19" x14ac:dyDescent="0.25">
      <c r="B1344" s="61"/>
      <c r="C1344" s="61"/>
      <c r="D1344" s="61"/>
      <c r="E1344" s="61"/>
      <c r="F1344" s="61"/>
      <c r="G1344" s="61"/>
      <c r="H1344" s="61"/>
      <c r="I1344" s="61"/>
      <c r="J1344" s="61"/>
      <c r="K1344" s="61"/>
      <c r="L1344" s="61"/>
      <c r="M1344" s="61"/>
      <c r="N1344" s="61"/>
      <c r="O1344" s="61"/>
      <c r="P1344" s="61"/>
      <c r="Q1344" s="61"/>
      <c r="R1344" s="61"/>
      <c r="S1344" s="61"/>
    </row>
    <row r="1345" spans="2:19" x14ac:dyDescent="0.25">
      <c r="B1345" s="61"/>
      <c r="C1345" s="61"/>
      <c r="D1345" s="61"/>
      <c r="E1345" s="61"/>
      <c r="F1345" s="61"/>
      <c r="G1345" s="61"/>
      <c r="H1345" s="61"/>
      <c r="I1345" s="61"/>
      <c r="J1345" s="61"/>
      <c r="K1345" s="61"/>
      <c r="L1345" s="61"/>
      <c r="M1345" s="61"/>
      <c r="N1345" s="61"/>
      <c r="O1345" s="61"/>
      <c r="P1345" s="61"/>
      <c r="Q1345" s="61"/>
      <c r="R1345" s="61"/>
      <c r="S1345" s="61"/>
    </row>
    <row r="1346" spans="2:19" x14ac:dyDescent="0.25">
      <c r="B1346" s="61"/>
      <c r="C1346" s="61"/>
      <c r="D1346" s="61"/>
      <c r="E1346" s="61"/>
      <c r="F1346" s="61"/>
      <c r="G1346" s="61"/>
      <c r="H1346" s="61"/>
      <c r="I1346" s="61"/>
      <c r="J1346" s="61"/>
      <c r="K1346" s="61"/>
      <c r="L1346" s="61"/>
      <c r="M1346" s="61"/>
      <c r="N1346" s="61"/>
      <c r="O1346" s="61"/>
      <c r="P1346" s="61"/>
      <c r="Q1346" s="61"/>
      <c r="R1346" s="61"/>
      <c r="S1346" s="61"/>
    </row>
    <row r="1347" spans="2:19" x14ac:dyDescent="0.25">
      <c r="B1347" s="61"/>
      <c r="C1347" s="61"/>
      <c r="D1347" s="61"/>
      <c r="E1347" s="61"/>
      <c r="F1347" s="61"/>
      <c r="G1347" s="61"/>
      <c r="H1347" s="61"/>
      <c r="I1347" s="61"/>
      <c r="J1347" s="61"/>
      <c r="K1347" s="61"/>
      <c r="L1347" s="61"/>
      <c r="M1347" s="61"/>
      <c r="N1347" s="61"/>
      <c r="O1347" s="61"/>
      <c r="P1347" s="61"/>
      <c r="Q1347" s="61"/>
      <c r="R1347" s="61"/>
      <c r="S1347" s="61"/>
    </row>
    <row r="1348" spans="2:19" x14ac:dyDescent="0.25">
      <c r="B1348" s="61"/>
      <c r="C1348" s="61"/>
      <c r="D1348" s="61"/>
      <c r="E1348" s="61"/>
      <c r="F1348" s="61"/>
      <c r="G1348" s="61"/>
      <c r="H1348" s="61"/>
      <c r="I1348" s="61"/>
      <c r="J1348" s="61"/>
      <c r="K1348" s="61"/>
      <c r="L1348" s="61"/>
      <c r="M1348" s="61"/>
      <c r="N1348" s="61"/>
      <c r="O1348" s="61"/>
      <c r="P1348" s="61"/>
      <c r="Q1348" s="61"/>
      <c r="R1348" s="61"/>
      <c r="S1348" s="61"/>
    </row>
    <row r="1349" spans="2:19" x14ac:dyDescent="0.25">
      <c r="B1349" s="61"/>
      <c r="C1349" s="61"/>
      <c r="D1349" s="61"/>
      <c r="E1349" s="61"/>
      <c r="F1349" s="61"/>
      <c r="G1349" s="61"/>
      <c r="H1349" s="61"/>
      <c r="I1349" s="61"/>
      <c r="J1349" s="61"/>
      <c r="K1349" s="61"/>
      <c r="L1349" s="61"/>
      <c r="M1349" s="61"/>
      <c r="N1349" s="61"/>
      <c r="O1349" s="61"/>
      <c r="P1349" s="61"/>
      <c r="Q1349" s="61"/>
      <c r="R1349" s="61"/>
      <c r="S1349" s="61"/>
    </row>
    <row r="1350" spans="2:19" x14ac:dyDescent="0.25">
      <c r="B1350" s="61"/>
      <c r="C1350" s="61"/>
      <c r="D1350" s="61"/>
      <c r="E1350" s="61"/>
      <c r="F1350" s="61"/>
      <c r="G1350" s="61"/>
      <c r="H1350" s="61"/>
      <c r="I1350" s="61"/>
      <c r="J1350" s="61"/>
      <c r="K1350" s="61"/>
      <c r="L1350" s="61"/>
      <c r="M1350" s="61"/>
      <c r="N1350" s="61"/>
      <c r="O1350" s="61"/>
      <c r="P1350" s="61"/>
      <c r="Q1350" s="61"/>
      <c r="R1350" s="61"/>
      <c r="S1350" s="61"/>
    </row>
    <row r="1351" spans="2:19" x14ac:dyDescent="0.25">
      <c r="B1351" s="61"/>
      <c r="C1351" s="61"/>
      <c r="D1351" s="61"/>
      <c r="E1351" s="61"/>
      <c r="F1351" s="61"/>
      <c r="G1351" s="61"/>
      <c r="H1351" s="61"/>
      <c r="I1351" s="61"/>
      <c r="J1351" s="61"/>
      <c r="K1351" s="61"/>
      <c r="L1351" s="61"/>
      <c r="M1351" s="61"/>
      <c r="N1351" s="61"/>
      <c r="O1351" s="61"/>
      <c r="P1351" s="61"/>
      <c r="Q1351" s="61"/>
      <c r="R1351" s="61"/>
      <c r="S1351" s="61"/>
    </row>
    <row r="1352" spans="2:19" x14ac:dyDescent="0.25">
      <c r="B1352" s="61"/>
      <c r="C1352" s="61"/>
      <c r="D1352" s="61"/>
      <c r="E1352" s="61"/>
      <c r="F1352" s="61"/>
      <c r="G1352" s="61"/>
      <c r="H1352" s="61"/>
      <c r="I1352" s="61"/>
      <c r="J1352" s="61"/>
      <c r="K1352" s="61"/>
      <c r="L1352" s="61"/>
      <c r="M1352" s="61"/>
      <c r="N1352" s="61"/>
      <c r="O1352" s="61"/>
      <c r="P1352" s="61"/>
      <c r="Q1352" s="61"/>
      <c r="R1352" s="61"/>
      <c r="S1352" s="61"/>
    </row>
    <row r="1353" spans="2:19" x14ac:dyDescent="0.25">
      <c r="B1353" s="61"/>
      <c r="C1353" s="61"/>
      <c r="D1353" s="61"/>
      <c r="E1353" s="61"/>
      <c r="F1353" s="61"/>
      <c r="G1353" s="61"/>
      <c r="H1353" s="61"/>
      <c r="I1353" s="61"/>
      <c r="J1353" s="61"/>
      <c r="K1353" s="61"/>
      <c r="L1353" s="61"/>
      <c r="M1353" s="61"/>
      <c r="N1353" s="61"/>
      <c r="O1353" s="61"/>
      <c r="P1353" s="61"/>
      <c r="Q1353" s="61"/>
      <c r="R1353" s="61"/>
      <c r="S1353" s="61"/>
    </row>
    <row r="1354" spans="2:19" x14ac:dyDescent="0.25">
      <c r="B1354" s="61"/>
      <c r="C1354" s="61"/>
      <c r="D1354" s="61"/>
      <c r="E1354" s="61"/>
      <c r="F1354" s="61"/>
      <c r="G1354" s="61"/>
      <c r="H1354" s="61"/>
      <c r="I1354" s="61"/>
      <c r="J1354" s="61"/>
      <c r="K1354" s="61"/>
      <c r="L1354" s="61"/>
      <c r="M1354" s="61"/>
      <c r="N1354" s="61"/>
      <c r="O1354" s="61"/>
      <c r="P1354" s="61"/>
      <c r="Q1354" s="61"/>
      <c r="R1354" s="61"/>
      <c r="S1354" s="61"/>
    </row>
    <row r="1355" spans="2:19" x14ac:dyDescent="0.25">
      <c r="B1355" s="61"/>
      <c r="C1355" s="61"/>
      <c r="D1355" s="61"/>
      <c r="E1355" s="61"/>
      <c r="F1355" s="61"/>
      <c r="G1355" s="61"/>
      <c r="H1355" s="61"/>
      <c r="I1355" s="61"/>
      <c r="J1355" s="61"/>
      <c r="K1355" s="61"/>
      <c r="L1355" s="61"/>
      <c r="M1355" s="61"/>
      <c r="N1355" s="61"/>
      <c r="O1355" s="61"/>
      <c r="P1355" s="61"/>
      <c r="Q1355" s="61"/>
      <c r="R1355" s="61"/>
      <c r="S1355" s="61"/>
    </row>
    <row r="1356" spans="2:19" x14ac:dyDescent="0.25">
      <c r="B1356" s="61"/>
      <c r="C1356" s="61"/>
      <c r="D1356" s="61"/>
      <c r="E1356" s="61"/>
      <c r="F1356" s="61"/>
      <c r="G1356" s="61"/>
      <c r="H1356" s="61"/>
      <c r="I1356" s="61"/>
      <c r="J1356" s="61"/>
      <c r="K1356" s="61"/>
      <c r="L1356" s="61"/>
      <c r="M1356" s="61"/>
      <c r="N1356" s="61"/>
      <c r="O1356" s="61"/>
      <c r="P1356" s="61"/>
      <c r="Q1356" s="61"/>
      <c r="R1356" s="61"/>
      <c r="S1356" s="61"/>
    </row>
    <row r="1357" spans="2:19" x14ac:dyDescent="0.25">
      <c r="B1357" s="61"/>
      <c r="C1357" s="61"/>
      <c r="D1357" s="61"/>
      <c r="E1357" s="61"/>
      <c r="F1357" s="61"/>
      <c r="G1357" s="61"/>
      <c r="H1357" s="61"/>
      <c r="I1357" s="61"/>
      <c r="J1357" s="61"/>
      <c r="K1357" s="61"/>
      <c r="L1357" s="61"/>
      <c r="M1357" s="61"/>
      <c r="N1357" s="61"/>
      <c r="O1357" s="61"/>
      <c r="P1357" s="61"/>
      <c r="Q1357" s="61"/>
      <c r="R1357" s="61"/>
      <c r="S1357" s="61"/>
    </row>
    <row r="1358" spans="2:19" x14ac:dyDescent="0.25">
      <c r="B1358" s="61"/>
      <c r="C1358" s="61"/>
      <c r="D1358" s="61"/>
      <c r="E1358" s="61"/>
      <c r="F1358" s="61"/>
      <c r="G1358" s="61"/>
      <c r="H1358" s="61"/>
      <c r="I1358" s="61"/>
      <c r="J1358" s="61"/>
      <c r="K1358" s="61"/>
      <c r="L1358" s="61"/>
      <c r="M1358" s="61"/>
      <c r="N1358" s="61"/>
      <c r="O1358" s="61"/>
      <c r="P1358" s="61"/>
      <c r="Q1358" s="61"/>
      <c r="R1358" s="61"/>
      <c r="S1358" s="61"/>
    </row>
    <row r="1359" spans="2:19" x14ac:dyDescent="0.25">
      <c r="B1359" s="61"/>
      <c r="C1359" s="61"/>
      <c r="D1359" s="61"/>
      <c r="E1359" s="61"/>
      <c r="F1359" s="61"/>
      <c r="G1359" s="61"/>
      <c r="H1359" s="61"/>
      <c r="I1359" s="61"/>
      <c r="J1359" s="61"/>
      <c r="K1359" s="61"/>
      <c r="L1359" s="61"/>
      <c r="M1359" s="61"/>
      <c r="N1359" s="61"/>
      <c r="O1359" s="61"/>
      <c r="P1359" s="61"/>
      <c r="Q1359" s="61"/>
      <c r="R1359" s="61"/>
      <c r="S1359" s="61"/>
    </row>
    <row r="1360" spans="2:19" x14ac:dyDescent="0.25">
      <c r="B1360" s="61"/>
      <c r="C1360" s="61"/>
      <c r="D1360" s="61"/>
      <c r="E1360" s="61"/>
      <c r="F1360" s="61"/>
      <c r="G1360" s="61"/>
      <c r="H1360" s="61"/>
      <c r="I1360" s="61"/>
      <c r="J1360" s="61"/>
      <c r="K1360" s="61"/>
      <c r="L1360" s="61"/>
      <c r="M1360" s="61"/>
      <c r="N1360" s="61"/>
      <c r="O1360" s="61"/>
      <c r="P1360" s="61"/>
      <c r="Q1360" s="61"/>
      <c r="R1360" s="61"/>
      <c r="S1360" s="61"/>
    </row>
    <row r="1361" spans="2:19" x14ac:dyDescent="0.25">
      <c r="B1361" s="61"/>
      <c r="C1361" s="61"/>
      <c r="D1361" s="61"/>
      <c r="E1361" s="61"/>
      <c r="F1361" s="61"/>
      <c r="G1361" s="61"/>
      <c r="H1361" s="61"/>
      <c r="I1361" s="61"/>
      <c r="J1361" s="61"/>
      <c r="K1361" s="61"/>
      <c r="L1361" s="61"/>
      <c r="M1361" s="61"/>
      <c r="N1361" s="61"/>
      <c r="O1361" s="61"/>
      <c r="P1361" s="61"/>
      <c r="Q1361" s="61"/>
      <c r="R1361" s="61"/>
      <c r="S1361" s="61"/>
    </row>
    <row r="1362" spans="2:19" x14ac:dyDescent="0.25">
      <c r="B1362" s="61"/>
      <c r="C1362" s="61"/>
      <c r="D1362" s="61"/>
      <c r="E1362" s="61"/>
      <c r="F1362" s="61"/>
      <c r="G1362" s="61"/>
      <c r="H1362" s="61"/>
      <c r="I1362" s="61"/>
      <c r="J1362" s="61"/>
      <c r="K1362" s="61"/>
      <c r="L1362" s="61"/>
      <c r="M1362" s="61"/>
      <c r="N1362" s="61"/>
      <c r="O1362" s="61"/>
      <c r="P1362" s="61"/>
      <c r="Q1362" s="61"/>
      <c r="R1362" s="61"/>
      <c r="S1362" s="61"/>
    </row>
    <row r="1363" spans="2:19" x14ac:dyDescent="0.25">
      <c r="B1363" s="61"/>
      <c r="C1363" s="61"/>
      <c r="D1363" s="61"/>
      <c r="E1363" s="61"/>
      <c r="F1363" s="61"/>
      <c r="G1363" s="61"/>
      <c r="H1363" s="61"/>
      <c r="I1363" s="61"/>
      <c r="J1363" s="61"/>
      <c r="K1363" s="61"/>
      <c r="L1363" s="61"/>
      <c r="M1363" s="61"/>
      <c r="N1363" s="61"/>
      <c r="O1363" s="61"/>
      <c r="P1363" s="61"/>
      <c r="Q1363" s="61"/>
      <c r="R1363" s="61"/>
      <c r="S1363" s="61"/>
    </row>
    <row r="1364" spans="2:19" x14ac:dyDescent="0.25">
      <c r="B1364" s="61"/>
      <c r="C1364" s="61"/>
      <c r="D1364" s="61"/>
      <c r="E1364" s="61"/>
      <c r="F1364" s="61"/>
      <c r="G1364" s="61"/>
      <c r="H1364" s="61"/>
      <c r="I1364" s="61"/>
      <c r="J1364" s="61"/>
      <c r="K1364" s="61"/>
      <c r="L1364" s="61"/>
      <c r="M1364" s="61"/>
      <c r="N1364" s="61"/>
      <c r="O1364" s="61"/>
      <c r="P1364" s="61"/>
      <c r="Q1364" s="61"/>
      <c r="R1364" s="61"/>
      <c r="S1364" s="61"/>
    </row>
    <row r="1365" spans="2:19" x14ac:dyDescent="0.25">
      <c r="B1365" s="61"/>
      <c r="C1365" s="61"/>
      <c r="D1365" s="61"/>
      <c r="E1365" s="61"/>
      <c r="F1365" s="61"/>
      <c r="G1365" s="61"/>
      <c r="H1365" s="61"/>
      <c r="I1365" s="61"/>
      <c r="J1365" s="61"/>
      <c r="K1365" s="61"/>
      <c r="L1365" s="61"/>
      <c r="M1365" s="61"/>
      <c r="N1365" s="61"/>
      <c r="O1365" s="61"/>
      <c r="P1365" s="61"/>
      <c r="Q1365" s="61"/>
      <c r="R1365" s="61"/>
      <c r="S1365" s="61"/>
    </row>
    <row r="1366" spans="2:19" x14ac:dyDescent="0.25">
      <c r="B1366" s="61"/>
      <c r="C1366" s="61"/>
      <c r="D1366" s="61"/>
      <c r="E1366" s="61"/>
      <c r="F1366" s="61"/>
      <c r="G1366" s="61"/>
      <c r="H1366" s="61"/>
      <c r="I1366" s="61"/>
      <c r="J1366" s="61"/>
      <c r="K1366" s="61"/>
      <c r="L1366" s="61"/>
      <c r="M1366" s="61"/>
      <c r="N1366" s="61"/>
      <c r="O1366" s="61"/>
      <c r="P1366" s="61"/>
      <c r="Q1366" s="61"/>
      <c r="R1366" s="61"/>
      <c r="S1366" s="61"/>
    </row>
    <row r="1367" spans="2:19" x14ac:dyDescent="0.25">
      <c r="B1367" s="61"/>
      <c r="C1367" s="61"/>
      <c r="D1367" s="61"/>
      <c r="E1367" s="61"/>
      <c r="F1367" s="61"/>
      <c r="G1367" s="61"/>
      <c r="H1367" s="61"/>
      <c r="I1367" s="61"/>
      <c r="J1367" s="61"/>
      <c r="K1367" s="61"/>
      <c r="L1367" s="61"/>
      <c r="M1367" s="61"/>
      <c r="N1367" s="61"/>
      <c r="O1367" s="61"/>
      <c r="P1367" s="61"/>
      <c r="Q1367" s="61"/>
      <c r="R1367" s="61"/>
      <c r="S1367" s="61"/>
    </row>
    <row r="1368" spans="2:19" x14ac:dyDescent="0.25">
      <c r="B1368" s="61"/>
      <c r="C1368" s="61"/>
      <c r="D1368" s="61"/>
      <c r="E1368" s="61"/>
      <c r="F1368" s="61"/>
      <c r="G1368" s="61"/>
      <c r="H1368" s="61"/>
      <c r="I1368" s="61"/>
      <c r="J1368" s="61"/>
      <c r="K1368" s="61"/>
      <c r="L1368" s="61"/>
      <c r="M1368" s="61"/>
      <c r="N1368" s="61"/>
      <c r="O1368" s="61"/>
      <c r="P1368" s="61"/>
      <c r="Q1368" s="61"/>
      <c r="R1368" s="61"/>
      <c r="S1368" s="61"/>
    </row>
    <row r="1369" spans="2:19" x14ac:dyDescent="0.25">
      <c r="B1369" s="61"/>
      <c r="C1369" s="61"/>
      <c r="D1369" s="61"/>
      <c r="E1369" s="61"/>
      <c r="F1369" s="61"/>
      <c r="G1369" s="61"/>
      <c r="H1369" s="61"/>
      <c r="I1369" s="61"/>
      <c r="J1369" s="61"/>
      <c r="K1369" s="61"/>
      <c r="L1369" s="61"/>
      <c r="M1369" s="61"/>
      <c r="N1369" s="61"/>
      <c r="O1369" s="61"/>
      <c r="P1369" s="61"/>
      <c r="Q1369" s="61"/>
      <c r="R1369" s="61"/>
      <c r="S1369" s="61"/>
    </row>
    <row r="1370" spans="2:19" x14ac:dyDescent="0.25">
      <c r="B1370" s="61"/>
      <c r="C1370" s="61"/>
      <c r="D1370" s="61"/>
      <c r="E1370" s="61"/>
      <c r="F1370" s="61"/>
      <c r="G1370" s="61"/>
      <c r="H1370" s="61"/>
      <c r="I1370" s="61"/>
      <c r="J1370" s="61"/>
      <c r="K1370" s="61"/>
      <c r="L1370" s="61"/>
      <c r="M1370" s="61"/>
      <c r="N1370" s="61"/>
      <c r="O1370" s="61"/>
      <c r="P1370" s="61"/>
      <c r="Q1370" s="61"/>
      <c r="R1370" s="61"/>
      <c r="S1370" s="61"/>
    </row>
    <row r="1371" spans="2:19" x14ac:dyDescent="0.25">
      <c r="B1371" s="61"/>
      <c r="C1371" s="61"/>
      <c r="D1371" s="61"/>
      <c r="E1371" s="61"/>
      <c r="F1371" s="61"/>
      <c r="G1371" s="61"/>
      <c r="H1371" s="61"/>
      <c r="I1371" s="61"/>
      <c r="J1371" s="61"/>
      <c r="K1371" s="61"/>
      <c r="L1371" s="61"/>
      <c r="M1371" s="61"/>
      <c r="N1371" s="61"/>
      <c r="O1371" s="61"/>
      <c r="P1371" s="61"/>
      <c r="Q1371" s="61"/>
      <c r="R1371" s="61"/>
      <c r="S1371" s="61"/>
    </row>
    <row r="1372" spans="2:19" x14ac:dyDescent="0.25">
      <c r="B1372" s="61"/>
      <c r="C1372" s="61"/>
      <c r="D1372" s="61"/>
      <c r="E1372" s="61"/>
      <c r="F1372" s="61"/>
      <c r="G1372" s="61"/>
      <c r="H1372" s="61"/>
      <c r="I1372" s="61"/>
      <c r="J1372" s="61"/>
      <c r="K1372" s="61"/>
      <c r="L1372" s="61"/>
      <c r="M1372" s="61"/>
      <c r="N1372" s="61"/>
      <c r="O1372" s="61"/>
      <c r="P1372" s="61"/>
      <c r="Q1372" s="61"/>
      <c r="R1372" s="61"/>
      <c r="S1372" s="61"/>
    </row>
    <row r="1373" spans="2:19" x14ac:dyDescent="0.25">
      <c r="B1373" s="61"/>
      <c r="C1373" s="61"/>
      <c r="D1373" s="61"/>
      <c r="E1373" s="61"/>
      <c r="F1373" s="61"/>
      <c r="G1373" s="61"/>
      <c r="H1373" s="61"/>
      <c r="I1373" s="61"/>
      <c r="J1373" s="61"/>
      <c r="K1373" s="61"/>
      <c r="L1373" s="61"/>
      <c r="M1373" s="61"/>
      <c r="N1373" s="61"/>
      <c r="O1373" s="61"/>
      <c r="P1373" s="61"/>
      <c r="Q1373" s="61"/>
      <c r="R1373" s="61"/>
      <c r="S1373" s="61"/>
    </row>
    <row r="1374" spans="2:19" x14ac:dyDescent="0.25">
      <c r="B1374" s="61"/>
      <c r="C1374" s="61"/>
      <c r="D1374" s="61"/>
      <c r="E1374" s="61"/>
      <c r="F1374" s="61"/>
      <c r="G1374" s="61"/>
      <c r="H1374" s="61"/>
      <c r="I1374" s="61"/>
      <c r="J1374" s="61"/>
      <c r="K1374" s="61"/>
      <c r="L1374" s="61"/>
      <c r="M1374" s="61"/>
      <c r="N1374" s="61"/>
      <c r="O1374" s="61"/>
      <c r="P1374" s="61"/>
      <c r="Q1374" s="61"/>
      <c r="R1374" s="61"/>
      <c r="S1374" s="61"/>
    </row>
    <row r="1375" spans="2:19" x14ac:dyDescent="0.25">
      <c r="B1375" s="61"/>
      <c r="C1375" s="61"/>
      <c r="D1375" s="61"/>
      <c r="E1375" s="61"/>
      <c r="F1375" s="61"/>
      <c r="G1375" s="61"/>
      <c r="H1375" s="61"/>
      <c r="I1375" s="61"/>
      <c r="J1375" s="61"/>
      <c r="K1375" s="61"/>
      <c r="L1375" s="61"/>
      <c r="M1375" s="61"/>
      <c r="N1375" s="61"/>
      <c r="O1375" s="61"/>
      <c r="P1375" s="61"/>
      <c r="Q1375" s="61"/>
      <c r="R1375" s="61"/>
      <c r="S1375" s="61"/>
    </row>
    <row r="1376" spans="2:19" x14ac:dyDescent="0.25">
      <c r="B1376" s="61"/>
      <c r="C1376" s="61"/>
      <c r="D1376" s="61"/>
      <c r="E1376" s="61"/>
      <c r="F1376" s="61"/>
      <c r="G1376" s="61"/>
      <c r="H1376" s="61"/>
      <c r="I1376" s="61"/>
      <c r="J1376" s="61"/>
      <c r="K1376" s="61"/>
      <c r="L1376" s="61"/>
      <c r="M1376" s="61"/>
      <c r="N1376" s="61"/>
      <c r="O1376" s="61"/>
      <c r="P1376" s="61"/>
      <c r="Q1376" s="61"/>
      <c r="R1376" s="61"/>
      <c r="S1376" s="61"/>
    </row>
    <row r="1377" spans="2:19" x14ac:dyDescent="0.25">
      <c r="B1377" s="61"/>
      <c r="C1377" s="61"/>
      <c r="D1377" s="61"/>
      <c r="E1377" s="61"/>
      <c r="F1377" s="61"/>
      <c r="G1377" s="61"/>
      <c r="H1377" s="61"/>
      <c r="I1377" s="61"/>
      <c r="J1377" s="61"/>
      <c r="K1377" s="61"/>
      <c r="L1377" s="61"/>
      <c r="M1377" s="61"/>
      <c r="N1377" s="61"/>
      <c r="O1377" s="61"/>
      <c r="P1377" s="61"/>
      <c r="Q1377" s="61"/>
      <c r="R1377" s="61"/>
      <c r="S1377" s="61"/>
    </row>
    <row r="1378" spans="2:19" x14ac:dyDescent="0.25">
      <c r="B1378" s="61"/>
      <c r="C1378" s="61"/>
      <c r="D1378" s="61"/>
      <c r="E1378" s="61"/>
      <c r="F1378" s="61"/>
      <c r="G1378" s="61"/>
      <c r="H1378" s="61"/>
      <c r="I1378" s="61"/>
      <c r="J1378" s="61"/>
      <c r="K1378" s="61"/>
      <c r="L1378" s="61"/>
      <c r="M1378" s="61"/>
      <c r="N1378" s="61"/>
      <c r="O1378" s="61"/>
      <c r="P1378" s="61"/>
      <c r="Q1378" s="61"/>
      <c r="R1378" s="61"/>
      <c r="S1378" s="61"/>
    </row>
    <row r="1379" spans="2:19" x14ac:dyDescent="0.25">
      <c r="B1379" s="61"/>
      <c r="C1379" s="61"/>
      <c r="D1379" s="61"/>
      <c r="E1379" s="61"/>
      <c r="F1379" s="61"/>
      <c r="G1379" s="61"/>
      <c r="H1379" s="61"/>
      <c r="I1379" s="61"/>
      <c r="J1379" s="61"/>
      <c r="K1379" s="61"/>
      <c r="L1379" s="61"/>
      <c r="M1379" s="61"/>
      <c r="N1379" s="61"/>
      <c r="O1379" s="61"/>
      <c r="P1379" s="61"/>
      <c r="Q1379" s="61"/>
      <c r="R1379" s="61"/>
      <c r="S1379" s="61"/>
    </row>
    <row r="1380" spans="2:19" x14ac:dyDescent="0.25">
      <c r="B1380" s="61"/>
      <c r="C1380" s="61"/>
      <c r="D1380" s="61"/>
      <c r="E1380" s="61"/>
      <c r="F1380" s="61"/>
      <c r="G1380" s="61"/>
      <c r="H1380" s="61"/>
      <c r="I1380" s="61"/>
      <c r="J1380" s="61"/>
      <c r="K1380" s="61"/>
      <c r="L1380" s="61"/>
      <c r="M1380" s="61"/>
      <c r="N1380" s="61"/>
      <c r="O1380" s="61"/>
      <c r="P1380" s="61"/>
      <c r="Q1380" s="61"/>
      <c r="R1380" s="61"/>
      <c r="S1380" s="61"/>
    </row>
    <row r="1381" spans="2:19" x14ac:dyDescent="0.25">
      <c r="B1381" s="61"/>
      <c r="C1381" s="61"/>
      <c r="D1381" s="61"/>
      <c r="E1381" s="61"/>
      <c r="F1381" s="61"/>
      <c r="G1381" s="61"/>
      <c r="H1381" s="61"/>
      <c r="I1381" s="61"/>
      <c r="J1381" s="61"/>
      <c r="K1381" s="61"/>
      <c r="L1381" s="61"/>
      <c r="M1381" s="61"/>
      <c r="N1381" s="61"/>
      <c r="O1381" s="61"/>
      <c r="P1381" s="61"/>
      <c r="Q1381" s="61"/>
      <c r="R1381" s="61"/>
      <c r="S1381" s="61"/>
    </row>
    <row r="1382" spans="2:19" x14ac:dyDescent="0.25">
      <c r="B1382" s="61"/>
      <c r="C1382" s="61"/>
      <c r="D1382" s="61"/>
      <c r="E1382" s="61"/>
      <c r="F1382" s="61"/>
      <c r="G1382" s="61"/>
      <c r="H1382" s="61"/>
      <c r="I1382" s="61"/>
      <c r="J1382" s="61"/>
      <c r="K1382" s="61"/>
      <c r="L1382" s="61"/>
      <c r="M1382" s="61"/>
      <c r="N1382" s="61"/>
      <c r="O1382" s="61"/>
      <c r="P1382" s="61"/>
      <c r="Q1382" s="61"/>
      <c r="R1382" s="61"/>
      <c r="S1382" s="61"/>
    </row>
    <row r="1383" spans="2:19" x14ac:dyDescent="0.25">
      <c r="B1383" s="61"/>
      <c r="C1383" s="61"/>
      <c r="D1383" s="61"/>
      <c r="E1383" s="61"/>
      <c r="F1383" s="61"/>
      <c r="G1383" s="61"/>
      <c r="H1383" s="61"/>
      <c r="I1383" s="61"/>
      <c r="J1383" s="61"/>
      <c r="K1383" s="61"/>
      <c r="L1383" s="61"/>
      <c r="M1383" s="61"/>
      <c r="N1383" s="61"/>
      <c r="O1383" s="61"/>
      <c r="P1383" s="61"/>
      <c r="Q1383" s="61"/>
      <c r="R1383" s="61"/>
      <c r="S1383" s="61"/>
    </row>
    <row r="1384" spans="2:19" x14ac:dyDescent="0.25">
      <c r="B1384" s="61"/>
      <c r="C1384" s="61"/>
      <c r="D1384" s="61"/>
      <c r="E1384" s="61"/>
      <c r="F1384" s="61"/>
      <c r="G1384" s="61"/>
      <c r="H1384" s="61"/>
      <c r="I1384" s="61"/>
      <c r="J1384" s="61"/>
      <c r="K1384" s="61"/>
      <c r="L1384" s="61"/>
      <c r="M1384" s="61"/>
      <c r="N1384" s="61"/>
      <c r="O1384" s="61"/>
      <c r="P1384" s="61"/>
      <c r="Q1384" s="61"/>
      <c r="R1384" s="61"/>
      <c r="S1384" s="61"/>
    </row>
    <row r="1385" spans="2:19" x14ac:dyDescent="0.25">
      <c r="B1385" s="61"/>
      <c r="C1385" s="61"/>
      <c r="D1385" s="61"/>
      <c r="E1385" s="61"/>
      <c r="F1385" s="61"/>
      <c r="G1385" s="61"/>
      <c r="H1385" s="61"/>
      <c r="I1385" s="61"/>
      <c r="J1385" s="61"/>
      <c r="K1385" s="61"/>
      <c r="L1385" s="61"/>
      <c r="M1385" s="61"/>
      <c r="N1385" s="61"/>
      <c r="O1385" s="61"/>
      <c r="P1385" s="61"/>
      <c r="Q1385" s="61"/>
      <c r="R1385" s="61"/>
      <c r="S1385" s="61"/>
    </row>
    <row r="1386" spans="2:19" x14ac:dyDescent="0.25">
      <c r="B1386" s="61"/>
      <c r="C1386" s="61"/>
      <c r="D1386" s="61"/>
      <c r="E1386" s="61"/>
      <c r="F1386" s="61"/>
      <c r="G1386" s="61"/>
      <c r="H1386" s="61"/>
      <c r="I1386" s="61"/>
      <c r="J1386" s="61"/>
      <c r="K1386" s="61"/>
      <c r="L1386" s="61"/>
      <c r="M1386" s="61"/>
      <c r="N1386" s="61"/>
      <c r="O1386" s="61"/>
      <c r="P1386" s="61"/>
      <c r="Q1386" s="61"/>
      <c r="R1386" s="61"/>
      <c r="S1386" s="61"/>
    </row>
    <row r="1387" spans="2:19" x14ac:dyDescent="0.25">
      <c r="B1387" s="61"/>
      <c r="C1387" s="61"/>
      <c r="D1387" s="61"/>
      <c r="E1387" s="61"/>
      <c r="F1387" s="61"/>
      <c r="G1387" s="61"/>
      <c r="H1387" s="61"/>
      <c r="I1387" s="61"/>
      <c r="J1387" s="61"/>
      <c r="K1387" s="61"/>
      <c r="L1387" s="61"/>
      <c r="M1387" s="61"/>
      <c r="N1387" s="61"/>
      <c r="O1387" s="61"/>
      <c r="P1387" s="61"/>
      <c r="Q1387" s="61"/>
      <c r="R1387" s="61"/>
      <c r="S1387" s="61"/>
    </row>
    <row r="1388" spans="2:19" x14ac:dyDescent="0.25">
      <c r="B1388" s="61"/>
      <c r="C1388" s="61"/>
      <c r="D1388" s="61"/>
      <c r="E1388" s="61"/>
      <c r="F1388" s="61"/>
      <c r="G1388" s="61"/>
      <c r="H1388" s="61"/>
      <c r="I1388" s="61"/>
      <c r="J1388" s="61"/>
      <c r="K1388" s="61"/>
      <c r="L1388" s="61"/>
      <c r="M1388" s="61"/>
      <c r="N1388" s="61"/>
      <c r="O1388" s="61"/>
      <c r="P1388" s="61"/>
      <c r="Q1388" s="61"/>
      <c r="R1388" s="61"/>
      <c r="S1388" s="61"/>
    </row>
    <row r="1389" spans="2:19" x14ac:dyDescent="0.25">
      <c r="B1389" s="61"/>
      <c r="C1389" s="61"/>
      <c r="D1389" s="61"/>
      <c r="E1389" s="61"/>
      <c r="F1389" s="61"/>
      <c r="G1389" s="61"/>
      <c r="H1389" s="61"/>
      <c r="I1389" s="61"/>
      <c r="J1389" s="61"/>
      <c r="K1389" s="61"/>
      <c r="L1389" s="61"/>
      <c r="M1389" s="61"/>
      <c r="N1389" s="61"/>
      <c r="O1389" s="61"/>
      <c r="P1389" s="61"/>
      <c r="Q1389" s="61"/>
      <c r="R1389" s="61"/>
      <c r="S1389" s="61"/>
    </row>
    <row r="1390" spans="2:19" x14ac:dyDescent="0.25">
      <c r="B1390" s="61"/>
      <c r="C1390" s="61"/>
      <c r="D1390" s="61"/>
      <c r="E1390" s="61"/>
      <c r="F1390" s="61"/>
      <c r="G1390" s="61"/>
      <c r="H1390" s="61"/>
      <c r="I1390" s="61"/>
      <c r="J1390" s="61"/>
      <c r="K1390" s="61"/>
      <c r="L1390" s="61"/>
      <c r="M1390" s="61"/>
      <c r="N1390" s="61"/>
      <c r="O1390" s="61"/>
      <c r="P1390" s="61"/>
      <c r="Q1390" s="61"/>
      <c r="R1390" s="61"/>
      <c r="S1390" s="61"/>
    </row>
    <row r="1391" spans="2:19" x14ac:dyDescent="0.25">
      <c r="B1391" s="61"/>
      <c r="C1391" s="61"/>
      <c r="D1391" s="61"/>
      <c r="E1391" s="61"/>
      <c r="F1391" s="61"/>
      <c r="G1391" s="61"/>
      <c r="H1391" s="61"/>
      <c r="I1391" s="61"/>
      <c r="J1391" s="61"/>
      <c r="K1391" s="61"/>
      <c r="L1391" s="61"/>
      <c r="M1391" s="61"/>
      <c r="N1391" s="61"/>
      <c r="O1391" s="61"/>
      <c r="P1391" s="61"/>
      <c r="Q1391" s="61"/>
      <c r="R1391" s="61"/>
      <c r="S1391" s="61"/>
    </row>
    <row r="1392" spans="2:19" x14ac:dyDescent="0.25">
      <c r="B1392" s="61"/>
      <c r="C1392" s="61"/>
      <c r="D1392" s="61"/>
      <c r="E1392" s="61"/>
      <c r="F1392" s="61"/>
      <c r="G1392" s="61"/>
      <c r="H1392" s="61"/>
      <c r="I1392" s="61"/>
      <c r="J1392" s="61"/>
      <c r="K1392" s="61"/>
      <c r="L1392" s="61"/>
      <c r="M1392" s="61"/>
      <c r="N1392" s="61"/>
      <c r="O1392" s="61"/>
      <c r="P1392" s="61"/>
      <c r="Q1392" s="61"/>
      <c r="R1392" s="61"/>
      <c r="S1392" s="61"/>
    </row>
    <row r="1393" spans="2:19" x14ac:dyDescent="0.25">
      <c r="B1393" s="61"/>
      <c r="C1393" s="61"/>
      <c r="D1393" s="61"/>
      <c r="E1393" s="61"/>
      <c r="F1393" s="61"/>
      <c r="G1393" s="61"/>
      <c r="H1393" s="61"/>
      <c r="I1393" s="61"/>
      <c r="J1393" s="61"/>
      <c r="K1393" s="61"/>
      <c r="L1393" s="61"/>
      <c r="M1393" s="61"/>
      <c r="N1393" s="61"/>
      <c r="O1393" s="61"/>
      <c r="P1393" s="61"/>
      <c r="Q1393" s="61"/>
      <c r="R1393" s="61"/>
      <c r="S1393" s="61"/>
    </row>
    <row r="1394" spans="2:19" x14ac:dyDescent="0.25">
      <c r="B1394" s="61"/>
      <c r="C1394" s="61"/>
      <c r="D1394" s="61"/>
      <c r="E1394" s="61"/>
      <c r="F1394" s="61"/>
      <c r="G1394" s="61"/>
      <c r="H1394" s="61"/>
      <c r="I1394" s="61"/>
      <c r="J1394" s="61"/>
      <c r="K1394" s="61"/>
      <c r="L1394" s="61"/>
      <c r="M1394" s="61"/>
      <c r="N1394" s="61"/>
      <c r="O1394" s="61"/>
      <c r="P1394" s="61"/>
      <c r="Q1394" s="61"/>
      <c r="R1394" s="61"/>
      <c r="S1394" s="61"/>
    </row>
    <row r="1395" spans="2:19" x14ac:dyDescent="0.25">
      <c r="B1395" s="61"/>
      <c r="C1395" s="61"/>
      <c r="D1395" s="61"/>
      <c r="E1395" s="61"/>
      <c r="F1395" s="61"/>
      <c r="G1395" s="61"/>
      <c r="H1395" s="61"/>
      <c r="I1395" s="61"/>
      <c r="J1395" s="61"/>
      <c r="K1395" s="61"/>
      <c r="L1395" s="61"/>
      <c r="M1395" s="61"/>
      <c r="N1395" s="61"/>
      <c r="O1395" s="61"/>
      <c r="P1395" s="61"/>
      <c r="Q1395" s="61"/>
      <c r="R1395" s="61"/>
      <c r="S1395" s="61"/>
    </row>
    <row r="1396" spans="2:19" x14ac:dyDescent="0.25">
      <c r="B1396" s="61"/>
      <c r="C1396" s="61"/>
      <c r="D1396" s="61"/>
      <c r="E1396" s="61"/>
      <c r="F1396" s="61"/>
      <c r="G1396" s="61"/>
      <c r="H1396" s="61"/>
      <c r="I1396" s="61"/>
      <c r="J1396" s="61"/>
      <c r="K1396" s="61"/>
      <c r="L1396" s="61"/>
      <c r="M1396" s="61"/>
      <c r="N1396" s="61"/>
      <c r="O1396" s="61"/>
      <c r="P1396" s="61"/>
      <c r="Q1396" s="61"/>
      <c r="R1396" s="61"/>
      <c r="S1396" s="61"/>
    </row>
    <row r="1397" spans="2:19" x14ac:dyDescent="0.25">
      <c r="B1397" s="61"/>
      <c r="C1397" s="61"/>
      <c r="D1397" s="61"/>
      <c r="E1397" s="61"/>
      <c r="F1397" s="61"/>
      <c r="G1397" s="61"/>
      <c r="H1397" s="61"/>
      <c r="I1397" s="61"/>
      <c r="J1397" s="61"/>
      <c r="K1397" s="61"/>
      <c r="L1397" s="61"/>
      <c r="M1397" s="61"/>
      <c r="N1397" s="61"/>
      <c r="O1397" s="61"/>
      <c r="P1397" s="61"/>
      <c r="Q1397" s="61"/>
      <c r="R1397" s="61"/>
      <c r="S1397" s="61"/>
    </row>
    <row r="1398" spans="2:19" x14ac:dyDescent="0.25">
      <c r="B1398" s="61"/>
      <c r="C1398" s="61"/>
      <c r="D1398" s="61"/>
      <c r="E1398" s="61"/>
      <c r="F1398" s="61"/>
      <c r="G1398" s="61"/>
      <c r="H1398" s="61"/>
      <c r="I1398" s="61"/>
      <c r="J1398" s="61"/>
      <c r="K1398" s="61"/>
      <c r="L1398" s="61"/>
      <c r="M1398" s="61"/>
      <c r="N1398" s="61"/>
      <c r="O1398" s="61"/>
      <c r="P1398" s="61"/>
      <c r="Q1398" s="61"/>
      <c r="R1398" s="61"/>
      <c r="S1398" s="61"/>
    </row>
    <row r="1399" spans="2:19" x14ac:dyDescent="0.25">
      <c r="B1399" s="61"/>
      <c r="C1399" s="61"/>
      <c r="D1399" s="61"/>
      <c r="E1399" s="61"/>
      <c r="F1399" s="61"/>
      <c r="G1399" s="61"/>
      <c r="H1399" s="61"/>
      <c r="I1399" s="61"/>
      <c r="J1399" s="61"/>
      <c r="K1399" s="61"/>
      <c r="L1399" s="61"/>
      <c r="M1399" s="61"/>
      <c r="N1399" s="61"/>
      <c r="O1399" s="61"/>
      <c r="P1399" s="61"/>
      <c r="Q1399" s="61"/>
      <c r="R1399" s="61"/>
      <c r="S1399" s="61"/>
    </row>
    <row r="1400" spans="2:19" x14ac:dyDescent="0.25">
      <c r="B1400" s="61"/>
      <c r="C1400" s="61"/>
      <c r="D1400" s="61"/>
      <c r="E1400" s="61"/>
      <c r="F1400" s="61"/>
      <c r="G1400" s="61"/>
      <c r="H1400" s="61"/>
      <c r="I1400" s="61"/>
      <c r="J1400" s="61"/>
      <c r="K1400" s="61"/>
      <c r="L1400" s="61"/>
      <c r="M1400" s="61"/>
      <c r="N1400" s="61"/>
      <c r="O1400" s="61"/>
      <c r="P1400" s="61"/>
      <c r="Q1400" s="61"/>
      <c r="R1400" s="61"/>
      <c r="S1400" s="61"/>
    </row>
    <row r="1401" spans="2:19" x14ac:dyDescent="0.25">
      <c r="B1401" s="61"/>
      <c r="C1401" s="61"/>
      <c r="D1401" s="61"/>
      <c r="E1401" s="61"/>
      <c r="F1401" s="61"/>
      <c r="G1401" s="61"/>
      <c r="H1401" s="61"/>
      <c r="I1401" s="61"/>
      <c r="J1401" s="61"/>
      <c r="K1401" s="61"/>
      <c r="L1401" s="61"/>
      <c r="M1401" s="61"/>
      <c r="N1401" s="61"/>
      <c r="O1401" s="61"/>
      <c r="P1401" s="61"/>
      <c r="Q1401" s="61"/>
      <c r="R1401" s="61"/>
      <c r="S1401" s="61"/>
    </row>
    <row r="1402" spans="2:19" x14ac:dyDescent="0.25">
      <c r="B1402" s="61"/>
      <c r="C1402" s="61"/>
      <c r="D1402" s="61"/>
      <c r="E1402" s="61"/>
      <c r="F1402" s="61"/>
      <c r="G1402" s="61"/>
      <c r="H1402" s="61"/>
      <c r="I1402" s="61"/>
      <c r="J1402" s="61"/>
      <c r="K1402" s="61"/>
      <c r="L1402" s="61"/>
      <c r="M1402" s="61"/>
      <c r="N1402" s="61"/>
      <c r="O1402" s="61"/>
      <c r="P1402" s="61"/>
      <c r="Q1402" s="61"/>
      <c r="R1402" s="61"/>
      <c r="S1402" s="61"/>
    </row>
    <row r="1403" spans="2:19" x14ac:dyDescent="0.25">
      <c r="B1403" s="61"/>
      <c r="C1403" s="61"/>
      <c r="D1403" s="61"/>
      <c r="E1403" s="61"/>
      <c r="F1403" s="61"/>
      <c r="G1403" s="61"/>
      <c r="H1403" s="61"/>
      <c r="I1403" s="61"/>
      <c r="J1403" s="61"/>
      <c r="K1403" s="61"/>
      <c r="L1403" s="61"/>
      <c r="M1403" s="61"/>
      <c r="N1403" s="61"/>
      <c r="O1403" s="61"/>
      <c r="P1403" s="61"/>
      <c r="Q1403" s="61"/>
      <c r="R1403" s="61"/>
      <c r="S1403" s="61"/>
    </row>
    <row r="1404" spans="2:19" x14ac:dyDescent="0.25">
      <c r="B1404" s="61"/>
      <c r="C1404" s="61"/>
      <c r="D1404" s="61"/>
      <c r="E1404" s="61"/>
      <c r="F1404" s="61"/>
      <c r="G1404" s="61"/>
      <c r="H1404" s="61"/>
      <c r="I1404" s="61"/>
      <c r="J1404" s="61"/>
      <c r="K1404" s="61"/>
      <c r="L1404" s="61"/>
      <c r="M1404" s="61"/>
      <c r="N1404" s="61"/>
      <c r="O1404" s="61"/>
      <c r="P1404" s="61"/>
      <c r="Q1404" s="61"/>
      <c r="R1404" s="61"/>
      <c r="S1404" s="61"/>
    </row>
    <row r="1405" spans="2:19" x14ac:dyDescent="0.25">
      <c r="B1405" s="61"/>
      <c r="C1405" s="61"/>
      <c r="D1405" s="61"/>
      <c r="E1405" s="61"/>
      <c r="F1405" s="61"/>
      <c r="G1405" s="61"/>
      <c r="H1405" s="61"/>
      <c r="I1405" s="61"/>
      <c r="J1405" s="61"/>
      <c r="K1405" s="61"/>
      <c r="L1405" s="61"/>
      <c r="M1405" s="61"/>
      <c r="N1405" s="61"/>
      <c r="O1405" s="61"/>
      <c r="P1405" s="61"/>
      <c r="Q1405" s="61"/>
      <c r="R1405" s="61"/>
      <c r="S1405" s="61"/>
    </row>
    <row r="1406" spans="2:19" x14ac:dyDescent="0.25">
      <c r="B1406" s="61"/>
      <c r="C1406" s="61"/>
      <c r="D1406" s="61"/>
      <c r="E1406" s="61"/>
      <c r="F1406" s="61"/>
      <c r="G1406" s="61"/>
      <c r="H1406" s="61"/>
      <c r="I1406" s="61"/>
      <c r="J1406" s="61"/>
      <c r="K1406" s="61"/>
      <c r="L1406" s="61"/>
      <c r="M1406" s="61"/>
      <c r="N1406" s="61"/>
      <c r="O1406" s="61"/>
      <c r="P1406" s="61"/>
      <c r="Q1406" s="61"/>
      <c r="R1406" s="61"/>
      <c r="S1406" s="61"/>
    </row>
    <row r="1407" spans="2:19" x14ac:dyDescent="0.25">
      <c r="B1407" s="61"/>
      <c r="C1407" s="61"/>
      <c r="D1407" s="61"/>
      <c r="E1407" s="61"/>
      <c r="F1407" s="61"/>
      <c r="G1407" s="61"/>
      <c r="H1407" s="61"/>
      <c r="I1407" s="61"/>
      <c r="J1407" s="61"/>
      <c r="K1407" s="61"/>
      <c r="L1407" s="61"/>
      <c r="M1407" s="61"/>
      <c r="N1407" s="61"/>
      <c r="O1407" s="61"/>
      <c r="P1407" s="61"/>
      <c r="Q1407" s="61"/>
      <c r="R1407" s="61"/>
      <c r="S1407" s="61"/>
    </row>
    <row r="1408" spans="2:19" x14ac:dyDescent="0.25">
      <c r="B1408" s="61"/>
      <c r="C1408" s="61"/>
      <c r="D1408" s="61"/>
      <c r="E1408" s="61"/>
      <c r="F1408" s="61"/>
      <c r="G1408" s="61"/>
      <c r="H1408" s="61"/>
      <c r="I1408" s="61"/>
      <c r="J1408" s="61"/>
      <c r="K1408" s="61"/>
      <c r="L1408" s="61"/>
      <c r="M1408" s="61"/>
      <c r="N1408" s="61"/>
      <c r="O1408" s="61"/>
      <c r="P1408" s="61"/>
      <c r="Q1408" s="61"/>
      <c r="R1408" s="61"/>
      <c r="S1408" s="61"/>
    </row>
    <row r="1409" spans="2:19" x14ac:dyDescent="0.25">
      <c r="B1409" s="61"/>
      <c r="C1409" s="61"/>
      <c r="D1409" s="61"/>
      <c r="E1409" s="61"/>
      <c r="F1409" s="61"/>
      <c r="G1409" s="61"/>
      <c r="H1409" s="61"/>
      <c r="I1409" s="61"/>
      <c r="J1409" s="61"/>
      <c r="K1409" s="61"/>
      <c r="L1409" s="61"/>
      <c r="M1409" s="61"/>
      <c r="N1409" s="61"/>
      <c r="O1409" s="61"/>
      <c r="P1409" s="61"/>
      <c r="Q1409" s="61"/>
      <c r="R1409" s="61"/>
      <c r="S1409" s="61"/>
    </row>
    <row r="1410" spans="2:19" x14ac:dyDescent="0.25">
      <c r="B1410" s="61"/>
      <c r="C1410" s="61"/>
      <c r="D1410" s="61"/>
      <c r="E1410" s="61"/>
      <c r="F1410" s="61"/>
      <c r="G1410" s="61"/>
      <c r="H1410" s="61"/>
      <c r="I1410" s="61"/>
      <c r="J1410" s="61"/>
      <c r="K1410" s="61"/>
      <c r="L1410" s="61"/>
      <c r="M1410" s="61"/>
      <c r="N1410" s="61"/>
      <c r="O1410" s="61"/>
      <c r="P1410" s="61"/>
      <c r="Q1410" s="61"/>
      <c r="R1410" s="61"/>
      <c r="S1410" s="61"/>
    </row>
    <row r="1411" spans="2:19" x14ac:dyDescent="0.25">
      <c r="B1411" s="61"/>
      <c r="C1411" s="61"/>
      <c r="D1411" s="61"/>
      <c r="E1411" s="61"/>
      <c r="F1411" s="61"/>
      <c r="G1411" s="61"/>
      <c r="H1411" s="61"/>
      <c r="I1411" s="61"/>
      <c r="J1411" s="61"/>
      <c r="K1411" s="61"/>
      <c r="L1411" s="61"/>
      <c r="M1411" s="61"/>
      <c r="N1411" s="61"/>
      <c r="O1411" s="61"/>
      <c r="P1411" s="61"/>
      <c r="Q1411" s="61"/>
      <c r="R1411" s="61"/>
      <c r="S1411" s="61"/>
    </row>
    <row r="1412" spans="2:19" x14ac:dyDescent="0.25">
      <c r="B1412" s="61"/>
      <c r="C1412" s="61"/>
      <c r="D1412" s="61"/>
      <c r="E1412" s="61"/>
      <c r="F1412" s="61"/>
      <c r="G1412" s="61"/>
      <c r="H1412" s="61"/>
      <c r="I1412" s="61"/>
      <c r="J1412" s="61"/>
      <c r="K1412" s="61"/>
      <c r="L1412" s="61"/>
      <c r="M1412" s="61"/>
      <c r="N1412" s="61"/>
      <c r="O1412" s="61"/>
      <c r="P1412" s="61"/>
      <c r="Q1412" s="61"/>
      <c r="R1412" s="61"/>
      <c r="S1412" s="61"/>
    </row>
    <row r="1413" spans="2:19" x14ac:dyDescent="0.25">
      <c r="B1413" s="61"/>
      <c r="C1413" s="61"/>
      <c r="D1413" s="61"/>
      <c r="E1413" s="61"/>
      <c r="F1413" s="61"/>
      <c r="G1413" s="61"/>
      <c r="H1413" s="61"/>
      <c r="I1413" s="61"/>
      <c r="J1413" s="61"/>
      <c r="K1413" s="61"/>
      <c r="L1413" s="61"/>
      <c r="M1413" s="61"/>
      <c r="N1413" s="61"/>
      <c r="O1413" s="61"/>
      <c r="P1413" s="61"/>
      <c r="Q1413" s="61"/>
      <c r="R1413" s="61"/>
      <c r="S1413" s="61"/>
    </row>
    <row r="1414" spans="2:19" x14ac:dyDescent="0.25">
      <c r="B1414" s="61"/>
      <c r="C1414" s="61"/>
      <c r="D1414" s="61"/>
      <c r="E1414" s="61"/>
      <c r="F1414" s="61"/>
      <c r="G1414" s="61"/>
      <c r="H1414" s="61"/>
      <c r="I1414" s="61"/>
      <c r="J1414" s="61"/>
      <c r="K1414" s="61"/>
      <c r="L1414" s="61"/>
      <c r="M1414" s="61"/>
      <c r="N1414" s="61"/>
      <c r="O1414" s="61"/>
      <c r="P1414" s="61"/>
      <c r="Q1414" s="61"/>
      <c r="R1414" s="61"/>
      <c r="S1414" s="61"/>
    </row>
    <row r="1415" spans="2:19" x14ac:dyDescent="0.25">
      <c r="B1415" s="61"/>
      <c r="C1415" s="61"/>
      <c r="D1415" s="61"/>
      <c r="E1415" s="61"/>
      <c r="F1415" s="61"/>
      <c r="G1415" s="61"/>
      <c r="H1415" s="61"/>
      <c r="I1415" s="61"/>
      <c r="J1415" s="61"/>
      <c r="K1415" s="61"/>
      <c r="L1415" s="61"/>
      <c r="M1415" s="61"/>
      <c r="N1415" s="61"/>
      <c r="O1415" s="61"/>
      <c r="P1415" s="61"/>
      <c r="Q1415" s="61"/>
      <c r="R1415" s="61"/>
      <c r="S1415" s="61"/>
    </row>
    <row r="1416" spans="2:19" x14ac:dyDescent="0.25">
      <c r="B1416" s="61"/>
      <c r="C1416" s="61"/>
      <c r="D1416" s="61"/>
      <c r="E1416" s="61"/>
      <c r="F1416" s="61"/>
      <c r="G1416" s="61"/>
      <c r="H1416" s="61"/>
      <c r="I1416" s="61"/>
      <c r="J1416" s="61"/>
      <c r="K1416" s="61"/>
      <c r="L1416" s="61"/>
      <c r="M1416" s="61"/>
      <c r="N1416" s="61"/>
      <c r="O1416" s="61"/>
      <c r="P1416" s="61"/>
      <c r="Q1416" s="61"/>
      <c r="R1416" s="61"/>
      <c r="S1416" s="61"/>
    </row>
    <row r="1417" spans="2:19" x14ac:dyDescent="0.25">
      <c r="B1417" s="61"/>
      <c r="C1417" s="61"/>
      <c r="D1417" s="61"/>
      <c r="E1417" s="61"/>
      <c r="F1417" s="61"/>
      <c r="G1417" s="61"/>
      <c r="H1417" s="61"/>
      <c r="I1417" s="61"/>
      <c r="J1417" s="61"/>
      <c r="K1417" s="61"/>
      <c r="L1417" s="61"/>
      <c r="M1417" s="61"/>
      <c r="N1417" s="61"/>
      <c r="O1417" s="61"/>
      <c r="P1417" s="61"/>
      <c r="Q1417" s="61"/>
      <c r="R1417" s="61"/>
      <c r="S1417" s="61"/>
    </row>
    <row r="1418" spans="2:19" x14ac:dyDescent="0.25">
      <c r="B1418" s="61"/>
      <c r="C1418" s="61"/>
      <c r="D1418" s="61"/>
      <c r="E1418" s="61"/>
      <c r="F1418" s="61"/>
      <c r="G1418" s="61"/>
      <c r="H1418" s="61"/>
      <c r="I1418" s="61"/>
      <c r="J1418" s="61"/>
      <c r="K1418" s="61"/>
      <c r="L1418" s="61"/>
      <c r="M1418" s="61"/>
      <c r="N1418" s="61"/>
      <c r="O1418" s="61"/>
      <c r="P1418" s="61"/>
      <c r="Q1418" s="61"/>
      <c r="R1418" s="61"/>
      <c r="S1418" s="61"/>
    </row>
    <row r="1419" spans="2:19" x14ac:dyDescent="0.25">
      <c r="B1419" s="61"/>
      <c r="C1419" s="61"/>
      <c r="D1419" s="61"/>
      <c r="E1419" s="61"/>
      <c r="F1419" s="61"/>
      <c r="G1419" s="61"/>
      <c r="H1419" s="61"/>
      <c r="I1419" s="61"/>
      <c r="J1419" s="61"/>
      <c r="K1419" s="61"/>
      <c r="L1419" s="61"/>
      <c r="M1419" s="61"/>
      <c r="N1419" s="61"/>
      <c r="O1419" s="61"/>
      <c r="P1419" s="61"/>
      <c r="Q1419" s="61"/>
      <c r="R1419" s="61"/>
      <c r="S1419" s="61"/>
    </row>
    <row r="1420" spans="2:19" x14ac:dyDescent="0.25">
      <c r="B1420" s="61"/>
      <c r="C1420" s="61"/>
      <c r="D1420" s="61"/>
      <c r="E1420" s="61"/>
      <c r="F1420" s="61"/>
      <c r="G1420" s="61"/>
      <c r="H1420" s="61"/>
      <c r="I1420" s="61"/>
      <c r="J1420" s="61"/>
      <c r="K1420" s="61"/>
      <c r="L1420" s="61"/>
      <c r="M1420" s="61"/>
      <c r="N1420" s="61"/>
      <c r="O1420" s="61"/>
      <c r="P1420" s="61"/>
      <c r="Q1420" s="61"/>
      <c r="R1420" s="61"/>
      <c r="S1420" s="61"/>
    </row>
    <row r="1421" spans="2:19" x14ac:dyDescent="0.25">
      <c r="B1421" s="61"/>
      <c r="C1421" s="61"/>
      <c r="D1421" s="61"/>
      <c r="E1421" s="61"/>
      <c r="F1421" s="61"/>
      <c r="G1421" s="61"/>
      <c r="H1421" s="61"/>
      <c r="I1421" s="61"/>
      <c r="J1421" s="61"/>
      <c r="K1421" s="61"/>
      <c r="L1421" s="61"/>
      <c r="M1421" s="61"/>
      <c r="N1421" s="61"/>
      <c r="O1421" s="61"/>
      <c r="P1421" s="61"/>
      <c r="Q1421" s="61"/>
      <c r="R1421" s="61"/>
      <c r="S1421" s="61"/>
    </row>
    <row r="1422" spans="2:19" x14ac:dyDescent="0.25">
      <c r="B1422" s="61"/>
      <c r="C1422" s="61"/>
      <c r="D1422" s="61"/>
      <c r="E1422" s="61"/>
      <c r="F1422" s="61"/>
      <c r="G1422" s="61"/>
      <c r="H1422" s="61"/>
      <c r="I1422" s="61"/>
      <c r="J1422" s="61"/>
      <c r="K1422" s="61"/>
      <c r="L1422" s="61"/>
      <c r="M1422" s="61"/>
      <c r="N1422" s="61"/>
      <c r="O1422" s="61"/>
      <c r="P1422" s="61"/>
      <c r="Q1422" s="61"/>
      <c r="R1422" s="61"/>
      <c r="S1422" s="61"/>
    </row>
    <row r="1423" spans="2:19" x14ac:dyDescent="0.25">
      <c r="B1423" s="61"/>
      <c r="C1423" s="61"/>
      <c r="D1423" s="61"/>
      <c r="E1423" s="61"/>
      <c r="F1423" s="61"/>
      <c r="G1423" s="61"/>
      <c r="H1423" s="61"/>
      <c r="I1423" s="61"/>
      <c r="J1423" s="61"/>
      <c r="K1423" s="61"/>
      <c r="L1423" s="61"/>
      <c r="M1423" s="61"/>
      <c r="N1423" s="61"/>
      <c r="O1423" s="61"/>
      <c r="P1423" s="61"/>
      <c r="Q1423" s="61"/>
      <c r="R1423" s="61"/>
      <c r="S1423" s="61"/>
    </row>
    <row r="1424" spans="2:19" x14ac:dyDescent="0.25">
      <c r="B1424" s="61"/>
      <c r="C1424" s="61"/>
      <c r="D1424" s="61"/>
      <c r="E1424" s="61"/>
      <c r="F1424" s="61"/>
      <c r="G1424" s="61"/>
      <c r="H1424" s="61"/>
      <c r="I1424" s="61"/>
      <c r="J1424" s="61"/>
      <c r="K1424" s="61"/>
      <c r="L1424" s="61"/>
      <c r="M1424" s="61"/>
      <c r="N1424" s="61"/>
      <c r="O1424" s="61"/>
      <c r="P1424" s="61"/>
      <c r="Q1424" s="61"/>
      <c r="R1424" s="61"/>
      <c r="S1424" s="61"/>
    </row>
    <row r="1425" spans="2:19" x14ac:dyDescent="0.25">
      <c r="B1425" s="61"/>
      <c r="C1425" s="61"/>
      <c r="D1425" s="61"/>
      <c r="E1425" s="61"/>
      <c r="F1425" s="61"/>
      <c r="G1425" s="61"/>
      <c r="H1425" s="61"/>
      <c r="I1425" s="61"/>
      <c r="J1425" s="61"/>
      <c r="K1425" s="61"/>
      <c r="L1425" s="61"/>
      <c r="M1425" s="61"/>
      <c r="N1425" s="61"/>
      <c r="O1425" s="61"/>
      <c r="P1425" s="61"/>
      <c r="Q1425" s="61"/>
      <c r="R1425" s="61"/>
      <c r="S1425" s="61"/>
    </row>
    <row r="1426" spans="2:19" x14ac:dyDescent="0.25">
      <c r="B1426" s="61"/>
      <c r="C1426" s="61"/>
      <c r="D1426" s="61"/>
      <c r="E1426" s="61"/>
      <c r="F1426" s="61"/>
      <c r="G1426" s="61"/>
      <c r="H1426" s="61"/>
      <c r="I1426" s="61"/>
      <c r="J1426" s="61"/>
      <c r="K1426" s="61"/>
      <c r="L1426" s="61"/>
      <c r="M1426" s="61"/>
      <c r="N1426" s="61"/>
      <c r="O1426" s="61"/>
      <c r="P1426" s="61"/>
      <c r="Q1426" s="61"/>
      <c r="R1426" s="61"/>
      <c r="S1426" s="61"/>
    </row>
    <row r="1427" spans="2:19" x14ac:dyDescent="0.25">
      <c r="B1427" s="61"/>
      <c r="C1427" s="61"/>
      <c r="D1427" s="61"/>
      <c r="E1427" s="61"/>
      <c r="F1427" s="61"/>
      <c r="G1427" s="61"/>
      <c r="H1427" s="61"/>
      <c r="I1427" s="61"/>
      <c r="J1427" s="61"/>
      <c r="K1427" s="61"/>
      <c r="L1427" s="61"/>
      <c r="M1427" s="61"/>
      <c r="N1427" s="61"/>
      <c r="O1427" s="61"/>
      <c r="P1427" s="61"/>
      <c r="Q1427" s="61"/>
      <c r="R1427" s="61"/>
      <c r="S1427" s="61"/>
    </row>
    <row r="1428" spans="2:19" x14ac:dyDescent="0.25">
      <c r="B1428" s="61"/>
      <c r="C1428" s="61"/>
      <c r="D1428" s="61"/>
      <c r="E1428" s="61"/>
      <c r="F1428" s="61"/>
      <c r="G1428" s="61"/>
      <c r="H1428" s="61"/>
      <c r="I1428" s="61"/>
      <c r="J1428" s="61"/>
      <c r="K1428" s="61"/>
      <c r="L1428" s="61"/>
      <c r="M1428" s="61"/>
      <c r="N1428" s="61"/>
      <c r="O1428" s="61"/>
      <c r="P1428" s="61"/>
      <c r="Q1428" s="61"/>
      <c r="R1428" s="61"/>
      <c r="S1428" s="61"/>
    </row>
    <row r="1429" spans="2:19" x14ac:dyDescent="0.25">
      <c r="B1429" s="61"/>
      <c r="C1429" s="61"/>
      <c r="D1429" s="61"/>
      <c r="E1429" s="61"/>
      <c r="F1429" s="61"/>
      <c r="G1429" s="61"/>
      <c r="H1429" s="61"/>
      <c r="I1429" s="61"/>
      <c r="J1429" s="61"/>
      <c r="K1429" s="61"/>
      <c r="L1429" s="61"/>
      <c r="M1429" s="61"/>
      <c r="N1429" s="61"/>
      <c r="O1429" s="61"/>
      <c r="P1429" s="61"/>
      <c r="Q1429" s="61"/>
      <c r="R1429" s="61"/>
      <c r="S1429" s="61"/>
    </row>
    <row r="1430" spans="2:19" x14ac:dyDescent="0.25">
      <c r="B1430" s="61"/>
      <c r="C1430" s="61"/>
      <c r="D1430" s="61"/>
      <c r="E1430" s="61"/>
      <c r="F1430" s="61"/>
      <c r="G1430" s="61"/>
      <c r="H1430" s="61"/>
      <c r="I1430" s="61"/>
      <c r="J1430" s="61"/>
      <c r="K1430" s="61"/>
      <c r="L1430" s="61"/>
      <c r="M1430" s="61"/>
      <c r="N1430" s="61"/>
      <c r="O1430" s="61"/>
      <c r="P1430" s="61"/>
      <c r="Q1430" s="61"/>
      <c r="R1430" s="61"/>
      <c r="S1430" s="61"/>
    </row>
    <row r="1431" spans="2:19" x14ac:dyDescent="0.25">
      <c r="B1431" s="61"/>
      <c r="C1431" s="61"/>
      <c r="D1431" s="61"/>
      <c r="E1431" s="61"/>
      <c r="F1431" s="61"/>
      <c r="G1431" s="61"/>
      <c r="H1431" s="61"/>
      <c r="I1431" s="61"/>
      <c r="J1431" s="61"/>
      <c r="K1431" s="61"/>
      <c r="L1431" s="61"/>
      <c r="M1431" s="61"/>
      <c r="N1431" s="61"/>
      <c r="O1431" s="61"/>
      <c r="P1431" s="61"/>
      <c r="Q1431" s="61"/>
      <c r="R1431" s="61"/>
      <c r="S1431" s="61"/>
    </row>
    <row r="1432" spans="2:19" x14ac:dyDescent="0.25">
      <c r="B1432" s="61"/>
      <c r="C1432" s="61"/>
      <c r="D1432" s="61"/>
      <c r="E1432" s="61"/>
      <c r="F1432" s="61"/>
      <c r="G1432" s="61"/>
      <c r="H1432" s="61"/>
      <c r="I1432" s="61"/>
      <c r="J1432" s="61"/>
      <c r="K1432" s="61"/>
      <c r="L1432" s="61"/>
      <c r="M1432" s="61"/>
      <c r="N1432" s="61"/>
      <c r="O1432" s="61"/>
      <c r="P1432" s="61"/>
      <c r="Q1432" s="61"/>
      <c r="R1432" s="61"/>
      <c r="S1432" s="61"/>
    </row>
    <row r="1433" spans="2:19" x14ac:dyDescent="0.25">
      <c r="B1433" s="61"/>
      <c r="C1433" s="61"/>
      <c r="D1433" s="61"/>
      <c r="E1433" s="61"/>
      <c r="F1433" s="61"/>
      <c r="G1433" s="61"/>
      <c r="H1433" s="61"/>
      <c r="I1433" s="61"/>
      <c r="J1433" s="61"/>
      <c r="K1433" s="61"/>
      <c r="L1433" s="61"/>
      <c r="M1433" s="61"/>
      <c r="N1433" s="61"/>
      <c r="O1433" s="61"/>
      <c r="P1433" s="61"/>
      <c r="Q1433" s="61"/>
      <c r="R1433" s="61"/>
      <c r="S1433" s="61"/>
    </row>
    <row r="1434" spans="2:19" x14ac:dyDescent="0.25">
      <c r="B1434" s="61"/>
      <c r="C1434" s="61"/>
      <c r="D1434" s="61"/>
      <c r="E1434" s="61"/>
      <c r="F1434" s="61"/>
      <c r="G1434" s="61"/>
      <c r="H1434" s="61"/>
      <c r="I1434" s="61"/>
      <c r="J1434" s="61"/>
      <c r="K1434" s="61"/>
      <c r="L1434" s="61"/>
      <c r="M1434" s="61"/>
      <c r="N1434" s="61"/>
      <c r="O1434" s="61"/>
      <c r="P1434" s="61"/>
      <c r="Q1434" s="61"/>
      <c r="R1434" s="61"/>
      <c r="S1434" s="61"/>
    </row>
    <row r="1435" spans="2:19" x14ac:dyDescent="0.25">
      <c r="B1435" s="61"/>
      <c r="C1435" s="61"/>
      <c r="D1435" s="61"/>
      <c r="E1435" s="61"/>
      <c r="F1435" s="61"/>
      <c r="G1435" s="61"/>
      <c r="H1435" s="61"/>
      <c r="I1435" s="61"/>
      <c r="J1435" s="61"/>
      <c r="K1435" s="61"/>
      <c r="L1435" s="61"/>
      <c r="M1435" s="61"/>
      <c r="N1435" s="61"/>
      <c r="O1435" s="61"/>
      <c r="P1435" s="61"/>
      <c r="Q1435" s="61"/>
      <c r="R1435" s="61"/>
      <c r="S1435" s="61"/>
    </row>
    <row r="1436" spans="2:19" x14ac:dyDescent="0.25">
      <c r="B1436" s="61"/>
      <c r="C1436" s="61"/>
      <c r="D1436" s="61"/>
      <c r="E1436" s="61"/>
      <c r="F1436" s="61"/>
      <c r="G1436" s="61"/>
      <c r="H1436" s="61"/>
      <c r="I1436" s="61"/>
      <c r="J1436" s="61"/>
      <c r="K1436" s="61"/>
      <c r="L1436" s="61"/>
      <c r="M1436" s="61"/>
      <c r="N1436" s="61"/>
      <c r="O1436" s="61"/>
      <c r="P1436" s="61"/>
      <c r="Q1436" s="61"/>
      <c r="R1436" s="61"/>
      <c r="S1436" s="61"/>
    </row>
    <row r="1437" spans="2:19" x14ac:dyDescent="0.25">
      <c r="B1437" s="61"/>
      <c r="C1437" s="61"/>
      <c r="D1437" s="61"/>
      <c r="E1437" s="61"/>
      <c r="F1437" s="61"/>
      <c r="G1437" s="61"/>
      <c r="H1437" s="61"/>
      <c r="I1437" s="61"/>
      <c r="J1437" s="61"/>
      <c r="K1437" s="61"/>
      <c r="L1437" s="61"/>
      <c r="M1437" s="61"/>
      <c r="N1437" s="61"/>
      <c r="O1437" s="61"/>
      <c r="P1437" s="61"/>
      <c r="Q1437" s="61"/>
      <c r="R1437" s="61"/>
      <c r="S1437" s="61"/>
    </row>
    <row r="1438" spans="2:19" x14ac:dyDescent="0.25">
      <c r="B1438" s="61"/>
      <c r="C1438" s="61"/>
      <c r="D1438" s="61"/>
      <c r="E1438" s="61"/>
      <c r="F1438" s="61"/>
      <c r="G1438" s="61"/>
      <c r="H1438" s="61"/>
      <c r="I1438" s="61"/>
      <c r="J1438" s="61"/>
      <c r="K1438" s="61"/>
      <c r="L1438" s="61"/>
      <c r="M1438" s="61"/>
      <c r="N1438" s="61"/>
      <c r="O1438" s="61"/>
      <c r="P1438" s="61"/>
      <c r="Q1438" s="61"/>
      <c r="R1438" s="61"/>
      <c r="S1438" s="61"/>
    </row>
    <row r="1439" spans="2:19" x14ac:dyDescent="0.25">
      <c r="B1439" s="61"/>
      <c r="C1439" s="61"/>
      <c r="D1439" s="61"/>
      <c r="E1439" s="61"/>
      <c r="F1439" s="61"/>
      <c r="G1439" s="61"/>
      <c r="H1439" s="61"/>
      <c r="I1439" s="61"/>
      <c r="J1439" s="61"/>
      <c r="K1439" s="61"/>
      <c r="L1439" s="61"/>
      <c r="M1439" s="61"/>
      <c r="N1439" s="61"/>
      <c r="O1439" s="61"/>
      <c r="P1439" s="61"/>
      <c r="Q1439" s="61"/>
      <c r="R1439" s="61"/>
      <c r="S1439" s="61"/>
    </row>
    <row r="1440" spans="2:19" x14ac:dyDescent="0.25">
      <c r="B1440" s="61"/>
      <c r="C1440" s="61"/>
      <c r="D1440" s="61"/>
      <c r="E1440" s="61"/>
      <c r="F1440" s="61"/>
      <c r="G1440" s="61"/>
      <c r="H1440" s="61"/>
      <c r="I1440" s="61"/>
      <c r="J1440" s="61"/>
      <c r="K1440" s="61"/>
      <c r="L1440" s="61"/>
      <c r="M1440" s="61"/>
      <c r="N1440" s="61"/>
      <c r="O1440" s="61"/>
      <c r="P1440" s="61"/>
      <c r="Q1440" s="61"/>
      <c r="R1440" s="61"/>
      <c r="S1440" s="61"/>
    </row>
    <row r="1441" spans="2:19" x14ac:dyDescent="0.25">
      <c r="B1441" s="61"/>
      <c r="C1441" s="61"/>
      <c r="D1441" s="61"/>
      <c r="E1441" s="61"/>
      <c r="F1441" s="61"/>
      <c r="G1441" s="61"/>
      <c r="H1441" s="61"/>
      <c r="I1441" s="61"/>
      <c r="J1441" s="61"/>
      <c r="K1441" s="61"/>
      <c r="L1441" s="61"/>
      <c r="M1441" s="61"/>
      <c r="N1441" s="61"/>
      <c r="O1441" s="61"/>
      <c r="P1441" s="61"/>
      <c r="Q1441" s="61"/>
      <c r="R1441" s="61"/>
      <c r="S1441" s="61"/>
    </row>
    <row r="1442" spans="2:19" x14ac:dyDescent="0.25">
      <c r="B1442" s="61"/>
      <c r="C1442" s="61"/>
      <c r="D1442" s="61"/>
      <c r="E1442" s="61"/>
      <c r="F1442" s="61"/>
      <c r="G1442" s="61"/>
      <c r="H1442" s="61"/>
      <c r="I1442" s="61"/>
      <c r="J1442" s="61"/>
      <c r="K1442" s="61"/>
      <c r="L1442" s="61"/>
      <c r="M1442" s="61"/>
      <c r="N1442" s="61"/>
      <c r="O1442" s="61"/>
      <c r="P1442" s="61"/>
      <c r="Q1442" s="61"/>
      <c r="R1442" s="61"/>
      <c r="S1442" s="61"/>
    </row>
    <row r="1443" spans="2:19" x14ac:dyDescent="0.25">
      <c r="B1443" s="61"/>
      <c r="C1443" s="61"/>
      <c r="D1443" s="61"/>
      <c r="E1443" s="61"/>
      <c r="F1443" s="61"/>
      <c r="G1443" s="61"/>
      <c r="H1443" s="61"/>
      <c r="I1443" s="61"/>
      <c r="J1443" s="61"/>
      <c r="K1443" s="61"/>
      <c r="L1443" s="61"/>
      <c r="M1443" s="61"/>
      <c r="N1443" s="61"/>
      <c r="O1443" s="61"/>
      <c r="P1443" s="61"/>
      <c r="Q1443" s="61"/>
      <c r="R1443" s="61"/>
      <c r="S1443" s="61"/>
    </row>
    <row r="1444" spans="2:19" x14ac:dyDescent="0.25">
      <c r="B1444" s="61"/>
      <c r="C1444" s="61"/>
      <c r="D1444" s="61"/>
      <c r="E1444" s="61"/>
      <c r="F1444" s="61"/>
      <c r="G1444" s="61"/>
      <c r="H1444" s="61"/>
      <c r="I1444" s="61"/>
      <c r="J1444" s="61"/>
      <c r="K1444" s="61"/>
      <c r="L1444" s="61"/>
      <c r="M1444" s="61"/>
      <c r="N1444" s="61"/>
      <c r="O1444" s="61"/>
      <c r="P1444" s="61"/>
      <c r="Q1444" s="61"/>
      <c r="R1444" s="61"/>
      <c r="S1444" s="61"/>
    </row>
    <row r="1445" spans="2:19" x14ac:dyDescent="0.25">
      <c r="B1445" s="61"/>
      <c r="C1445" s="61"/>
      <c r="D1445" s="61"/>
      <c r="E1445" s="61"/>
      <c r="F1445" s="61"/>
      <c r="G1445" s="61"/>
      <c r="H1445" s="61"/>
      <c r="I1445" s="61"/>
      <c r="J1445" s="61"/>
      <c r="K1445" s="61"/>
      <c r="L1445" s="61"/>
      <c r="M1445" s="61"/>
      <c r="N1445" s="61"/>
      <c r="O1445" s="61"/>
      <c r="P1445" s="61"/>
      <c r="Q1445" s="61"/>
      <c r="R1445" s="61"/>
      <c r="S1445" s="61"/>
    </row>
    <row r="1446" spans="2:19" x14ac:dyDescent="0.25">
      <c r="B1446" s="61"/>
      <c r="C1446" s="61"/>
      <c r="D1446" s="61"/>
      <c r="E1446" s="61"/>
      <c r="F1446" s="61"/>
      <c r="G1446" s="61"/>
      <c r="H1446" s="61"/>
      <c r="I1446" s="61"/>
      <c r="J1446" s="61"/>
      <c r="K1446" s="61"/>
      <c r="L1446" s="61"/>
      <c r="M1446" s="61"/>
      <c r="N1446" s="61"/>
      <c r="O1446" s="61"/>
      <c r="P1446" s="61"/>
      <c r="Q1446" s="61"/>
      <c r="R1446" s="61"/>
      <c r="S1446" s="61"/>
    </row>
    <row r="1447" spans="2:19" x14ac:dyDescent="0.25">
      <c r="B1447" s="61"/>
      <c r="C1447" s="61"/>
      <c r="D1447" s="61"/>
      <c r="E1447" s="61"/>
      <c r="F1447" s="61"/>
      <c r="G1447" s="61"/>
      <c r="H1447" s="61"/>
      <c r="I1447" s="61"/>
      <c r="J1447" s="61"/>
      <c r="K1447" s="61"/>
      <c r="L1447" s="61"/>
      <c r="M1447" s="61"/>
      <c r="N1447" s="61"/>
      <c r="O1447" s="61"/>
      <c r="P1447" s="61"/>
      <c r="Q1447" s="61"/>
      <c r="R1447" s="61"/>
      <c r="S1447" s="61"/>
    </row>
    <row r="1448" spans="2:19" x14ac:dyDescent="0.25">
      <c r="B1448" s="61"/>
      <c r="C1448" s="61"/>
      <c r="D1448" s="61"/>
      <c r="E1448" s="61"/>
      <c r="F1448" s="61"/>
      <c r="G1448" s="61"/>
      <c r="H1448" s="61"/>
      <c r="I1448" s="61"/>
      <c r="J1448" s="61"/>
      <c r="K1448" s="61"/>
      <c r="L1448" s="61"/>
      <c r="M1448" s="61"/>
      <c r="N1448" s="61"/>
      <c r="O1448" s="61"/>
      <c r="P1448" s="61"/>
      <c r="Q1448" s="61"/>
      <c r="R1448" s="61"/>
      <c r="S1448" s="61"/>
    </row>
    <row r="1449" spans="2:19" x14ac:dyDescent="0.25">
      <c r="B1449" s="61"/>
      <c r="C1449" s="61"/>
      <c r="D1449" s="61"/>
      <c r="E1449" s="61"/>
      <c r="F1449" s="61"/>
      <c r="G1449" s="61"/>
      <c r="H1449" s="61"/>
      <c r="I1449" s="61"/>
      <c r="J1449" s="61"/>
      <c r="K1449" s="61"/>
      <c r="L1449" s="61"/>
      <c r="M1449" s="61"/>
      <c r="N1449" s="61"/>
      <c r="O1449" s="61"/>
      <c r="P1449" s="61"/>
      <c r="Q1449" s="61"/>
      <c r="R1449" s="61"/>
      <c r="S1449" s="61"/>
    </row>
    <row r="1450" spans="2:19" x14ac:dyDescent="0.25">
      <c r="B1450" s="61"/>
      <c r="C1450" s="61"/>
      <c r="D1450" s="61"/>
      <c r="E1450" s="61"/>
      <c r="F1450" s="61"/>
      <c r="G1450" s="61"/>
      <c r="H1450" s="61"/>
      <c r="I1450" s="61"/>
      <c r="J1450" s="61"/>
      <c r="K1450" s="61"/>
      <c r="L1450" s="61"/>
      <c r="M1450" s="61"/>
      <c r="N1450" s="61"/>
      <c r="O1450" s="61"/>
      <c r="P1450" s="61"/>
      <c r="Q1450" s="61"/>
      <c r="R1450" s="61"/>
      <c r="S1450" s="61"/>
    </row>
    <row r="1451" spans="2:19" x14ac:dyDescent="0.25">
      <c r="B1451" s="61"/>
      <c r="C1451" s="61"/>
      <c r="D1451" s="61"/>
      <c r="E1451" s="61"/>
      <c r="F1451" s="61"/>
      <c r="G1451" s="61"/>
      <c r="H1451" s="61"/>
      <c r="I1451" s="61"/>
      <c r="J1451" s="61"/>
      <c r="K1451" s="61"/>
      <c r="L1451" s="61"/>
      <c r="M1451" s="61"/>
      <c r="N1451" s="61"/>
      <c r="O1451" s="61"/>
      <c r="P1451" s="61"/>
      <c r="Q1451" s="61"/>
      <c r="R1451" s="61"/>
      <c r="S1451" s="61"/>
    </row>
    <row r="1452" spans="2:19" x14ac:dyDescent="0.25">
      <c r="B1452" s="61"/>
      <c r="C1452" s="61"/>
      <c r="D1452" s="61"/>
      <c r="E1452" s="61"/>
      <c r="F1452" s="61"/>
      <c r="G1452" s="61"/>
      <c r="H1452" s="61"/>
      <c r="I1452" s="61"/>
      <c r="J1452" s="61"/>
      <c r="K1452" s="61"/>
      <c r="L1452" s="61"/>
      <c r="M1452" s="61"/>
      <c r="N1452" s="61"/>
      <c r="O1452" s="61"/>
      <c r="P1452" s="61"/>
      <c r="Q1452" s="61"/>
      <c r="R1452" s="61"/>
      <c r="S1452" s="61"/>
    </row>
    <row r="1453" spans="2:19" x14ac:dyDescent="0.25">
      <c r="B1453" s="61"/>
      <c r="C1453" s="61"/>
      <c r="D1453" s="61"/>
      <c r="E1453" s="61"/>
      <c r="F1453" s="61"/>
      <c r="G1453" s="61"/>
      <c r="H1453" s="61"/>
      <c r="I1453" s="61"/>
      <c r="J1453" s="61"/>
      <c r="K1453" s="61"/>
      <c r="L1453" s="61"/>
      <c r="M1453" s="61"/>
      <c r="N1453" s="61"/>
      <c r="O1453" s="61"/>
      <c r="P1453" s="61"/>
      <c r="Q1453" s="61"/>
      <c r="R1453" s="61"/>
      <c r="S1453" s="61"/>
    </row>
    <row r="1454" spans="2:19" x14ac:dyDescent="0.25">
      <c r="B1454" s="61"/>
      <c r="C1454" s="61"/>
      <c r="D1454" s="61"/>
      <c r="E1454" s="61"/>
      <c r="F1454" s="61"/>
      <c r="G1454" s="61"/>
      <c r="H1454" s="61"/>
      <c r="I1454" s="61"/>
      <c r="J1454" s="61"/>
      <c r="K1454" s="61"/>
      <c r="L1454" s="61"/>
      <c r="M1454" s="61"/>
      <c r="N1454" s="61"/>
      <c r="O1454" s="61"/>
      <c r="P1454" s="61"/>
      <c r="Q1454" s="61"/>
      <c r="R1454" s="61"/>
      <c r="S1454" s="61"/>
    </row>
    <row r="1455" spans="2:19" x14ac:dyDescent="0.25">
      <c r="B1455" s="61"/>
      <c r="C1455" s="61"/>
      <c r="D1455" s="61"/>
      <c r="E1455" s="61"/>
      <c r="F1455" s="61"/>
      <c r="G1455" s="61"/>
      <c r="H1455" s="61"/>
      <c r="I1455" s="61"/>
      <c r="J1455" s="61"/>
      <c r="K1455" s="61"/>
      <c r="L1455" s="61"/>
      <c r="M1455" s="61"/>
      <c r="N1455" s="61"/>
      <c r="O1455" s="61"/>
      <c r="P1455" s="61"/>
      <c r="Q1455" s="61"/>
      <c r="R1455" s="61"/>
      <c r="S1455" s="61"/>
    </row>
    <row r="1456" spans="2:19" x14ac:dyDescent="0.25">
      <c r="B1456" s="61"/>
      <c r="C1456" s="61"/>
      <c r="D1456" s="61"/>
      <c r="E1456" s="61"/>
      <c r="F1456" s="61"/>
      <c r="G1456" s="61"/>
      <c r="H1456" s="61"/>
      <c r="I1456" s="61"/>
      <c r="J1456" s="61"/>
      <c r="K1456" s="61"/>
      <c r="L1456" s="61"/>
      <c r="M1456" s="61"/>
      <c r="N1456" s="61"/>
      <c r="O1456" s="61"/>
      <c r="P1456" s="61"/>
      <c r="Q1456" s="61"/>
      <c r="R1456" s="61"/>
      <c r="S1456" s="61"/>
    </row>
    <row r="1457" spans="2:19" x14ac:dyDescent="0.25">
      <c r="B1457" s="61"/>
      <c r="C1457" s="61"/>
      <c r="D1457" s="61"/>
      <c r="E1457" s="61"/>
      <c r="F1457" s="61"/>
      <c r="G1457" s="61"/>
      <c r="H1457" s="61"/>
      <c r="I1457" s="61"/>
      <c r="J1457" s="61"/>
      <c r="K1457" s="61"/>
      <c r="L1457" s="61"/>
      <c r="M1457" s="61"/>
      <c r="N1457" s="61"/>
      <c r="O1457" s="61"/>
      <c r="P1457" s="61"/>
      <c r="Q1457" s="61"/>
      <c r="R1457" s="61"/>
      <c r="S1457" s="61"/>
    </row>
    <row r="1458" spans="2:19" x14ac:dyDescent="0.25">
      <c r="B1458" s="61"/>
      <c r="C1458" s="61"/>
      <c r="D1458" s="61"/>
      <c r="E1458" s="61"/>
      <c r="F1458" s="61"/>
      <c r="G1458" s="61"/>
      <c r="H1458" s="61"/>
      <c r="I1458" s="61"/>
      <c r="J1458" s="61"/>
      <c r="K1458" s="61"/>
      <c r="L1458" s="61"/>
      <c r="M1458" s="61"/>
      <c r="N1458" s="61"/>
      <c r="O1458" s="61"/>
      <c r="P1458" s="61"/>
      <c r="Q1458" s="61"/>
      <c r="R1458" s="61"/>
      <c r="S1458" s="61"/>
    </row>
    <row r="1459" spans="2:19" x14ac:dyDescent="0.25">
      <c r="B1459" s="61"/>
      <c r="C1459" s="61"/>
      <c r="D1459" s="61"/>
      <c r="E1459" s="61"/>
      <c r="F1459" s="61"/>
      <c r="G1459" s="61"/>
      <c r="H1459" s="61"/>
      <c r="I1459" s="61"/>
      <c r="J1459" s="61"/>
      <c r="K1459" s="61"/>
      <c r="L1459" s="61"/>
      <c r="M1459" s="61"/>
      <c r="N1459" s="61"/>
      <c r="O1459" s="61"/>
      <c r="P1459" s="61"/>
      <c r="Q1459" s="61"/>
      <c r="R1459" s="61"/>
      <c r="S1459" s="61"/>
    </row>
    <row r="1460" spans="2:19" x14ac:dyDescent="0.25">
      <c r="B1460" s="61"/>
      <c r="C1460" s="61"/>
      <c r="D1460" s="61"/>
      <c r="E1460" s="61"/>
      <c r="F1460" s="61"/>
      <c r="G1460" s="61"/>
      <c r="H1460" s="61"/>
      <c r="I1460" s="61"/>
      <c r="J1460" s="61"/>
      <c r="K1460" s="61"/>
      <c r="L1460" s="61"/>
      <c r="M1460" s="61"/>
      <c r="N1460" s="61"/>
      <c r="O1460" s="61"/>
      <c r="P1460" s="61"/>
      <c r="Q1460" s="61"/>
      <c r="R1460" s="61"/>
      <c r="S1460" s="61"/>
    </row>
    <row r="1461" spans="2:19" x14ac:dyDescent="0.25">
      <c r="B1461" s="61"/>
      <c r="C1461" s="61"/>
      <c r="D1461" s="61"/>
      <c r="E1461" s="61"/>
      <c r="F1461" s="61"/>
      <c r="G1461" s="61"/>
      <c r="H1461" s="61"/>
      <c r="I1461" s="61"/>
      <c r="J1461" s="61"/>
      <c r="K1461" s="61"/>
      <c r="L1461" s="61"/>
      <c r="M1461" s="61"/>
      <c r="N1461" s="61"/>
      <c r="O1461" s="61"/>
      <c r="P1461" s="61"/>
      <c r="Q1461" s="61"/>
      <c r="R1461" s="61"/>
      <c r="S1461" s="61"/>
    </row>
    <row r="1462" spans="2:19" x14ac:dyDescent="0.25">
      <c r="B1462" s="61"/>
      <c r="C1462" s="61"/>
      <c r="D1462" s="61"/>
      <c r="E1462" s="61"/>
      <c r="F1462" s="61"/>
      <c r="G1462" s="61"/>
      <c r="H1462" s="61"/>
      <c r="I1462" s="61"/>
      <c r="J1462" s="61"/>
      <c r="K1462" s="61"/>
      <c r="L1462" s="61"/>
      <c r="M1462" s="61"/>
      <c r="N1462" s="61"/>
      <c r="O1462" s="61"/>
      <c r="P1462" s="61"/>
      <c r="Q1462" s="61"/>
      <c r="R1462" s="61"/>
      <c r="S1462" s="61"/>
    </row>
    <row r="1463" spans="2:19" x14ac:dyDescent="0.25">
      <c r="B1463" s="61"/>
      <c r="C1463" s="61"/>
      <c r="D1463" s="61"/>
      <c r="E1463" s="61"/>
      <c r="F1463" s="61"/>
      <c r="G1463" s="61"/>
      <c r="H1463" s="61"/>
      <c r="I1463" s="61"/>
      <c r="J1463" s="61"/>
      <c r="K1463" s="61"/>
      <c r="L1463" s="61"/>
      <c r="M1463" s="61"/>
      <c r="N1463" s="61"/>
      <c r="O1463" s="61"/>
      <c r="P1463" s="61"/>
      <c r="Q1463" s="61"/>
      <c r="R1463" s="61"/>
      <c r="S1463" s="61"/>
    </row>
    <row r="1464" spans="2:19" x14ac:dyDescent="0.25">
      <c r="B1464" s="61"/>
      <c r="C1464" s="61"/>
      <c r="D1464" s="61"/>
      <c r="E1464" s="61"/>
      <c r="F1464" s="61"/>
      <c r="G1464" s="61"/>
      <c r="H1464" s="61"/>
      <c r="I1464" s="61"/>
      <c r="J1464" s="61"/>
      <c r="K1464" s="61"/>
      <c r="L1464" s="61"/>
      <c r="M1464" s="61"/>
      <c r="N1464" s="61"/>
      <c r="O1464" s="61"/>
      <c r="P1464" s="61"/>
      <c r="Q1464" s="61"/>
      <c r="R1464" s="61"/>
      <c r="S1464" s="61"/>
    </row>
    <row r="1465" spans="2:19" x14ac:dyDescent="0.25">
      <c r="B1465" s="61"/>
      <c r="C1465" s="61"/>
      <c r="D1465" s="61"/>
      <c r="E1465" s="61"/>
      <c r="F1465" s="61"/>
      <c r="G1465" s="61"/>
      <c r="H1465" s="61"/>
      <c r="I1465" s="61"/>
      <c r="J1465" s="61"/>
      <c r="K1465" s="61"/>
      <c r="L1465" s="61"/>
      <c r="M1465" s="61"/>
      <c r="N1465" s="61"/>
      <c r="O1465" s="61"/>
      <c r="P1465" s="61"/>
      <c r="Q1465" s="61"/>
      <c r="R1465" s="61"/>
      <c r="S1465" s="61"/>
    </row>
    <row r="1466" spans="2:19" x14ac:dyDescent="0.25">
      <c r="B1466" s="61"/>
      <c r="C1466" s="61"/>
      <c r="D1466" s="61"/>
      <c r="E1466" s="61"/>
      <c r="F1466" s="61"/>
      <c r="G1466" s="61"/>
      <c r="H1466" s="61"/>
      <c r="I1466" s="61"/>
      <c r="J1466" s="61"/>
      <c r="K1466" s="61"/>
      <c r="L1466" s="61"/>
      <c r="M1466" s="61"/>
      <c r="N1466" s="61"/>
      <c r="O1466" s="61"/>
      <c r="P1466" s="61"/>
      <c r="Q1466" s="61"/>
      <c r="R1466" s="61"/>
      <c r="S1466" s="61"/>
    </row>
    <row r="1467" spans="2:19" x14ac:dyDescent="0.25">
      <c r="B1467" s="61"/>
      <c r="C1467" s="61"/>
      <c r="D1467" s="61"/>
      <c r="E1467" s="61"/>
      <c r="F1467" s="61"/>
      <c r="G1467" s="61"/>
      <c r="H1467" s="61"/>
      <c r="I1467" s="61"/>
      <c r="J1467" s="61"/>
      <c r="K1467" s="61"/>
      <c r="L1467" s="61"/>
      <c r="M1467" s="61"/>
      <c r="N1467" s="61"/>
      <c r="O1467" s="61"/>
      <c r="P1467" s="61"/>
      <c r="Q1467" s="61"/>
      <c r="R1467" s="61"/>
      <c r="S1467" s="61"/>
    </row>
    <row r="1468" spans="2:19" x14ac:dyDescent="0.25">
      <c r="B1468" s="61"/>
      <c r="C1468" s="61"/>
      <c r="D1468" s="61"/>
      <c r="E1468" s="61"/>
      <c r="F1468" s="61"/>
      <c r="G1468" s="61"/>
      <c r="H1468" s="61"/>
      <c r="I1468" s="61"/>
      <c r="J1468" s="61"/>
      <c r="K1468" s="61"/>
      <c r="L1468" s="61"/>
      <c r="M1468" s="61"/>
      <c r="N1468" s="61"/>
      <c r="O1468" s="61"/>
      <c r="P1468" s="61"/>
      <c r="Q1468" s="61"/>
      <c r="R1468" s="61"/>
      <c r="S1468" s="61"/>
    </row>
    <row r="1469" spans="2:19" x14ac:dyDescent="0.25">
      <c r="B1469" s="61"/>
      <c r="C1469" s="61"/>
      <c r="D1469" s="61"/>
      <c r="E1469" s="61"/>
      <c r="F1469" s="61"/>
      <c r="G1469" s="61"/>
      <c r="H1469" s="61"/>
      <c r="I1469" s="61"/>
      <c r="J1469" s="61"/>
      <c r="K1469" s="61"/>
      <c r="L1469" s="61"/>
      <c r="M1469" s="61"/>
      <c r="N1469" s="61"/>
      <c r="O1469" s="61"/>
      <c r="P1469" s="61"/>
      <c r="Q1469" s="61"/>
      <c r="R1469" s="61"/>
      <c r="S1469" s="61"/>
    </row>
    <row r="1470" spans="2:19" x14ac:dyDescent="0.25">
      <c r="B1470" s="61"/>
      <c r="C1470" s="61"/>
      <c r="D1470" s="61"/>
      <c r="E1470" s="61"/>
      <c r="F1470" s="61"/>
      <c r="G1470" s="61"/>
      <c r="H1470" s="61"/>
      <c r="I1470" s="61"/>
      <c r="J1470" s="61"/>
      <c r="K1470" s="61"/>
      <c r="L1470" s="61"/>
      <c r="M1470" s="61"/>
      <c r="N1470" s="61"/>
      <c r="O1470" s="61"/>
      <c r="P1470" s="61"/>
      <c r="Q1470" s="61"/>
      <c r="R1470" s="61"/>
      <c r="S1470" s="61"/>
    </row>
    <row r="1471" spans="2:19" x14ac:dyDescent="0.25">
      <c r="B1471" s="61"/>
      <c r="C1471" s="61"/>
      <c r="D1471" s="61"/>
      <c r="E1471" s="61"/>
      <c r="F1471" s="61"/>
      <c r="G1471" s="61"/>
      <c r="H1471" s="61"/>
      <c r="I1471" s="61"/>
      <c r="J1471" s="61"/>
      <c r="K1471" s="61"/>
      <c r="L1471" s="61"/>
      <c r="M1471" s="61"/>
      <c r="N1471" s="61"/>
      <c r="O1471" s="61"/>
      <c r="P1471" s="61"/>
      <c r="Q1471" s="61"/>
      <c r="R1471" s="61"/>
      <c r="S1471" s="61"/>
    </row>
    <row r="1472" spans="2:19" x14ac:dyDescent="0.25">
      <c r="B1472" s="61"/>
      <c r="C1472" s="61"/>
      <c r="D1472" s="61"/>
      <c r="E1472" s="61"/>
      <c r="F1472" s="61"/>
      <c r="G1472" s="61"/>
      <c r="H1472" s="61"/>
      <c r="I1472" s="61"/>
      <c r="J1472" s="61"/>
      <c r="K1472" s="61"/>
      <c r="L1472" s="61"/>
      <c r="M1472" s="61"/>
      <c r="N1472" s="61"/>
      <c r="O1472" s="61"/>
      <c r="P1472" s="61"/>
      <c r="Q1472" s="61"/>
      <c r="R1472" s="61"/>
      <c r="S1472" s="61"/>
    </row>
    <row r="1473" spans="2:19" x14ac:dyDescent="0.25">
      <c r="B1473" s="61"/>
      <c r="C1473" s="61"/>
      <c r="D1473" s="61"/>
      <c r="E1473" s="61"/>
      <c r="F1473" s="61"/>
      <c r="G1473" s="61"/>
      <c r="H1473" s="61"/>
      <c r="I1473" s="61"/>
      <c r="J1473" s="61"/>
      <c r="K1473" s="61"/>
      <c r="L1473" s="61"/>
      <c r="M1473" s="61"/>
      <c r="N1473" s="61"/>
      <c r="O1473" s="61"/>
      <c r="P1473" s="61"/>
      <c r="Q1473" s="61"/>
      <c r="R1473" s="61"/>
      <c r="S1473" s="61"/>
    </row>
    <row r="1474" spans="2:19" x14ac:dyDescent="0.25">
      <c r="B1474" s="61"/>
      <c r="C1474" s="61"/>
      <c r="D1474" s="61"/>
      <c r="E1474" s="61"/>
      <c r="F1474" s="61"/>
      <c r="G1474" s="61"/>
      <c r="H1474" s="61"/>
      <c r="I1474" s="61"/>
      <c r="J1474" s="61"/>
      <c r="K1474" s="61"/>
      <c r="L1474" s="61"/>
      <c r="M1474" s="61"/>
      <c r="N1474" s="61"/>
      <c r="O1474" s="61"/>
      <c r="P1474" s="61"/>
      <c r="Q1474" s="61"/>
      <c r="R1474" s="61"/>
      <c r="S1474" s="61"/>
    </row>
    <row r="1475" spans="2:19" x14ac:dyDescent="0.25">
      <c r="B1475" s="61"/>
      <c r="C1475" s="61"/>
      <c r="D1475" s="61"/>
      <c r="E1475" s="61"/>
      <c r="F1475" s="61"/>
      <c r="G1475" s="61"/>
      <c r="H1475" s="61"/>
      <c r="I1475" s="61"/>
      <c r="J1475" s="61"/>
      <c r="K1475" s="61"/>
      <c r="L1475" s="61"/>
      <c r="M1475" s="61"/>
      <c r="N1475" s="61"/>
      <c r="O1475" s="61"/>
      <c r="P1475" s="61"/>
      <c r="Q1475" s="61"/>
      <c r="R1475" s="61"/>
      <c r="S1475" s="61"/>
    </row>
    <row r="1476" spans="2:19" x14ac:dyDescent="0.25">
      <c r="B1476" s="61"/>
      <c r="C1476" s="61"/>
      <c r="D1476" s="61"/>
      <c r="E1476" s="61"/>
      <c r="F1476" s="61"/>
      <c r="G1476" s="61"/>
      <c r="H1476" s="61"/>
      <c r="I1476" s="61"/>
      <c r="J1476" s="61"/>
      <c r="K1476" s="61"/>
      <c r="L1476" s="61"/>
      <c r="M1476" s="61"/>
      <c r="N1476" s="61"/>
      <c r="O1476" s="61"/>
      <c r="P1476" s="61"/>
      <c r="Q1476" s="61"/>
      <c r="R1476" s="61"/>
      <c r="S1476" s="61"/>
    </row>
    <row r="1477" spans="2:19" x14ac:dyDescent="0.25">
      <c r="B1477" s="61"/>
      <c r="C1477" s="61"/>
      <c r="D1477" s="61"/>
      <c r="E1477" s="61"/>
      <c r="F1477" s="61"/>
      <c r="G1477" s="61"/>
      <c r="H1477" s="61"/>
      <c r="I1477" s="61"/>
      <c r="J1477" s="61"/>
      <c r="K1477" s="61"/>
      <c r="L1477" s="61"/>
      <c r="M1477" s="61"/>
      <c r="N1477" s="61"/>
      <c r="O1477" s="61"/>
      <c r="P1477" s="61"/>
      <c r="Q1477" s="61"/>
      <c r="R1477" s="61"/>
      <c r="S1477" s="61"/>
    </row>
    <row r="1478" spans="2:19" x14ac:dyDescent="0.25">
      <c r="B1478" s="61"/>
      <c r="C1478" s="61"/>
      <c r="D1478" s="61"/>
      <c r="E1478" s="61"/>
      <c r="F1478" s="61"/>
      <c r="G1478" s="61"/>
      <c r="H1478" s="61"/>
      <c r="I1478" s="61"/>
      <c r="J1478" s="61"/>
      <c r="K1478" s="61"/>
      <c r="L1478" s="61"/>
      <c r="M1478" s="61"/>
      <c r="N1478" s="61"/>
      <c r="O1478" s="61"/>
      <c r="P1478" s="61"/>
      <c r="Q1478" s="61"/>
      <c r="R1478" s="61"/>
      <c r="S1478" s="61"/>
    </row>
    <row r="1479" spans="2:19" x14ac:dyDescent="0.25">
      <c r="B1479" s="61"/>
      <c r="C1479" s="61"/>
      <c r="D1479" s="61"/>
      <c r="E1479" s="61"/>
      <c r="F1479" s="61"/>
      <c r="G1479" s="61"/>
      <c r="H1479" s="61"/>
      <c r="I1479" s="61"/>
      <c r="J1479" s="61"/>
      <c r="K1479" s="61"/>
      <c r="L1479" s="61"/>
      <c r="M1479" s="61"/>
      <c r="N1479" s="61"/>
      <c r="O1479" s="61"/>
      <c r="P1479" s="61"/>
      <c r="Q1479" s="61"/>
      <c r="R1479" s="61"/>
      <c r="S1479" s="61"/>
    </row>
    <row r="1480" spans="2:19" x14ac:dyDescent="0.25">
      <c r="B1480" s="61"/>
      <c r="C1480" s="61"/>
      <c r="D1480" s="61"/>
      <c r="E1480" s="61"/>
      <c r="F1480" s="61"/>
      <c r="G1480" s="61"/>
      <c r="H1480" s="61"/>
      <c r="I1480" s="61"/>
      <c r="J1480" s="61"/>
      <c r="K1480" s="61"/>
      <c r="L1480" s="61"/>
      <c r="M1480" s="61"/>
      <c r="N1480" s="61"/>
      <c r="O1480" s="61"/>
      <c r="P1480" s="61"/>
      <c r="Q1480" s="61"/>
      <c r="R1480" s="61"/>
      <c r="S1480" s="61"/>
    </row>
    <row r="1481" spans="2:19" x14ac:dyDescent="0.25">
      <c r="B1481" s="61"/>
      <c r="C1481" s="61"/>
      <c r="D1481" s="61"/>
      <c r="E1481" s="61"/>
      <c r="F1481" s="61"/>
      <c r="G1481" s="61"/>
      <c r="H1481" s="61"/>
      <c r="I1481" s="61"/>
      <c r="J1481" s="61"/>
      <c r="K1481" s="61"/>
      <c r="L1481" s="61"/>
      <c r="M1481" s="61"/>
      <c r="N1481" s="61"/>
      <c r="O1481" s="61"/>
      <c r="P1481" s="61"/>
      <c r="Q1481" s="61"/>
      <c r="R1481" s="61"/>
      <c r="S1481" s="61"/>
    </row>
    <row r="1482" spans="2:19" x14ac:dyDescent="0.25">
      <c r="B1482" s="61"/>
      <c r="C1482" s="61"/>
      <c r="D1482" s="61"/>
      <c r="E1482" s="61"/>
      <c r="F1482" s="61"/>
      <c r="G1482" s="61"/>
      <c r="H1482" s="61"/>
      <c r="I1482" s="61"/>
      <c r="J1482" s="61"/>
      <c r="K1482" s="61"/>
      <c r="L1482" s="61"/>
      <c r="M1482" s="61"/>
      <c r="N1482" s="61"/>
      <c r="O1482" s="61"/>
      <c r="P1482" s="61"/>
      <c r="Q1482" s="61"/>
      <c r="R1482" s="61"/>
      <c r="S1482" s="61"/>
    </row>
    <row r="1483" spans="2:19" x14ac:dyDescent="0.25">
      <c r="B1483" s="61"/>
      <c r="C1483" s="61"/>
      <c r="D1483" s="61"/>
      <c r="E1483" s="61"/>
      <c r="F1483" s="61"/>
      <c r="G1483" s="61"/>
      <c r="H1483" s="61"/>
      <c r="I1483" s="61"/>
      <c r="J1483" s="61"/>
      <c r="K1483" s="61"/>
      <c r="L1483" s="61"/>
      <c r="M1483" s="61"/>
      <c r="N1483" s="61"/>
      <c r="O1483" s="61"/>
      <c r="P1483" s="61"/>
      <c r="Q1483" s="61"/>
      <c r="R1483" s="61"/>
      <c r="S1483" s="61"/>
    </row>
    <row r="1484" spans="2:19" x14ac:dyDescent="0.25">
      <c r="B1484" s="61"/>
      <c r="C1484" s="61"/>
      <c r="D1484" s="61"/>
      <c r="E1484" s="61"/>
      <c r="F1484" s="61"/>
      <c r="G1484" s="61"/>
      <c r="H1484" s="61"/>
      <c r="I1484" s="61"/>
      <c r="J1484" s="61"/>
      <c r="K1484" s="61"/>
      <c r="L1484" s="61"/>
      <c r="M1484" s="61"/>
      <c r="N1484" s="61"/>
      <c r="O1484" s="61"/>
      <c r="P1484" s="61"/>
      <c r="Q1484" s="61"/>
      <c r="R1484" s="61"/>
      <c r="S1484" s="61"/>
    </row>
    <row r="1485" spans="2:19" x14ac:dyDescent="0.25">
      <c r="B1485" s="61"/>
      <c r="C1485" s="61"/>
      <c r="D1485" s="61"/>
      <c r="E1485" s="61"/>
      <c r="F1485" s="61"/>
      <c r="G1485" s="61"/>
      <c r="H1485" s="61"/>
      <c r="I1485" s="61"/>
      <c r="J1485" s="61"/>
      <c r="K1485" s="61"/>
      <c r="L1485" s="61"/>
      <c r="M1485" s="61"/>
      <c r="N1485" s="61"/>
      <c r="O1485" s="61"/>
      <c r="P1485" s="61"/>
      <c r="Q1485" s="61"/>
      <c r="R1485" s="61"/>
      <c r="S1485" s="61"/>
    </row>
    <row r="1486" spans="2:19" x14ac:dyDescent="0.25">
      <c r="B1486" s="61"/>
      <c r="C1486" s="61"/>
      <c r="D1486" s="61"/>
      <c r="E1486" s="61"/>
      <c r="F1486" s="61"/>
      <c r="G1486" s="61"/>
      <c r="H1486" s="61"/>
      <c r="I1486" s="61"/>
      <c r="J1486" s="61"/>
      <c r="K1486" s="61"/>
      <c r="L1486" s="61"/>
      <c r="M1486" s="61"/>
      <c r="N1486" s="61"/>
      <c r="O1486" s="61"/>
      <c r="P1486" s="61"/>
      <c r="Q1486" s="61"/>
      <c r="R1486" s="61"/>
      <c r="S1486" s="61"/>
    </row>
    <row r="1487" spans="2:19" x14ac:dyDescent="0.25">
      <c r="B1487" s="61"/>
      <c r="C1487" s="61"/>
      <c r="D1487" s="61"/>
      <c r="E1487" s="61"/>
      <c r="F1487" s="61"/>
      <c r="G1487" s="61"/>
      <c r="H1487" s="61"/>
      <c r="I1487" s="61"/>
      <c r="J1487" s="61"/>
      <c r="K1487" s="61"/>
      <c r="L1487" s="61"/>
      <c r="M1487" s="61"/>
      <c r="N1487" s="61"/>
      <c r="O1487" s="61"/>
      <c r="P1487" s="61"/>
      <c r="Q1487" s="61"/>
      <c r="R1487" s="61"/>
      <c r="S1487" s="61"/>
    </row>
    <row r="1488" spans="2:19" x14ac:dyDescent="0.25">
      <c r="B1488" s="61"/>
      <c r="C1488" s="61"/>
      <c r="D1488" s="61"/>
      <c r="E1488" s="61"/>
      <c r="F1488" s="61"/>
      <c r="G1488" s="61"/>
      <c r="H1488" s="61"/>
      <c r="I1488" s="61"/>
      <c r="J1488" s="61"/>
      <c r="K1488" s="61"/>
      <c r="L1488" s="61"/>
      <c r="M1488" s="61"/>
      <c r="N1488" s="61"/>
      <c r="O1488" s="61"/>
      <c r="P1488" s="61"/>
      <c r="Q1488" s="61"/>
      <c r="R1488" s="61"/>
      <c r="S1488" s="61"/>
    </row>
    <row r="1489" spans="2:19" x14ac:dyDescent="0.25">
      <c r="B1489" s="61"/>
      <c r="C1489" s="61"/>
      <c r="D1489" s="61"/>
      <c r="E1489" s="61"/>
      <c r="F1489" s="61"/>
      <c r="G1489" s="61"/>
      <c r="H1489" s="61"/>
      <c r="I1489" s="61"/>
      <c r="J1489" s="61"/>
      <c r="K1489" s="61"/>
      <c r="L1489" s="61"/>
      <c r="M1489" s="61"/>
      <c r="N1489" s="61"/>
      <c r="O1489" s="61"/>
      <c r="P1489" s="61"/>
      <c r="Q1489" s="61"/>
      <c r="R1489" s="61"/>
      <c r="S1489" s="61"/>
    </row>
    <row r="1490" spans="2:19" x14ac:dyDescent="0.25">
      <c r="B1490" s="61"/>
      <c r="C1490" s="61"/>
      <c r="D1490" s="61"/>
      <c r="E1490" s="61"/>
      <c r="F1490" s="61"/>
      <c r="G1490" s="61"/>
      <c r="H1490" s="61"/>
      <c r="I1490" s="61"/>
      <c r="J1490" s="61"/>
      <c r="K1490" s="61"/>
      <c r="L1490" s="61"/>
      <c r="M1490" s="61"/>
      <c r="N1490" s="61"/>
      <c r="O1490" s="61"/>
      <c r="P1490" s="61"/>
      <c r="Q1490" s="61"/>
      <c r="R1490" s="61"/>
      <c r="S1490" s="61"/>
    </row>
    <row r="1491" spans="2:19" x14ac:dyDescent="0.25">
      <c r="B1491" s="61"/>
      <c r="C1491" s="61"/>
      <c r="D1491" s="61"/>
      <c r="E1491" s="61"/>
      <c r="F1491" s="61"/>
      <c r="G1491" s="61"/>
      <c r="H1491" s="61"/>
      <c r="I1491" s="61"/>
      <c r="J1491" s="61"/>
      <c r="K1491" s="61"/>
      <c r="L1491" s="61"/>
      <c r="M1491" s="61"/>
      <c r="N1491" s="61"/>
      <c r="O1491" s="61"/>
      <c r="P1491" s="61"/>
      <c r="Q1491" s="61"/>
      <c r="R1491" s="61"/>
      <c r="S1491" s="61"/>
    </row>
    <row r="1492" spans="2:19" x14ac:dyDescent="0.25">
      <c r="B1492" s="61"/>
      <c r="C1492" s="61"/>
      <c r="D1492" s="61"/>
      <c r="E1492" s="61"/>
      <c r="F1492" s="61"/>
      <c r="G1492" s="61"/>
      <c r="H1492" s="61"/>
      <c r="I1492" s="61"/>
      <c r="J1492" s="61"/>
      <c r="K1492" s="61"/>
      <c r="L1492" s="61"/>
      <c r="M1492" s="61"/>
      <c r="N1492" s="61"/>
      <c r="O1492" s="61"/>
      <c r="P1492" s="61"/>
      <c r="Q1492" s="61"/>
      <c r="R1492" s="61"/>
      <c r="S1492" s="61"/>
    </row>
    <row r="1493" spans="2:19" x14ac:dyDescent="0.25">
      <c r="B1493" s="61"/>
      <c r="C1493" s="61"/>
      <c r="D1493" s="61"/>
      <c r="E1493" s="61"/>
      <c r="F1493" s="61"/>
      <c r="G1493" s="61"/>
      <c r="H1493" s="61"/>
      <c r="I1493" s="61"/>
      <c r="J1493" s="61"/>
      <c r="K1493" s="61"/>
      <c r="L1493" s="61"/>
      <c r="M1493" s="61"/>
      <c r="N1493" s="61"/>
      <c r="O1493" s="61"/>
      <c r="P1493" s="61"/>
      <c r="Q1493" s="61"/>
      <c r="R1493" s="61"/>
      <c r="S1493" s="61"/>
    </row>
    <row r="1494" spans="2:19" x14ac:dyDescent="0.25">
      <c r="B1494" s="61"/>
      <c r="C1494" s="61"/>
      <c r="D1494" s="61"/>
      <c r="E1494" s="61"/>
      <c r="F1494" s="61"/>
      <c r="G1494" s="61"/>
      <c r="H1494" s="61"/>
      <c r="I1494" s="61"/>
      <c r="J1494" s="61"/>
      <c r="K1494" s="61"/>
      <c r="L1494" s="61"/>
      <c r="M1494" s="61"/>
      <c r="N1494" s="61"/>
      <c r="O1494" s="61"/>
      <c r="P1494" s="61"/>
      <c r="Q1494" s="61"/>
      <c r="R1494" s="61"/>
      <c r="S1494" s="61"/>
    </row>
    <row r="1495" spans="2:19" x14ac:dyDescent="0.25">
      <c r="B1495" s="61"/>
      <c r="C1495" s="61"/>
      <c r="D1495" s="61"/>
      <c r="E1495" s="61"/>
      <c r="F1495" s="61"/>
      <c r="G1495" s="61"/>
      <c r="H1495" s="61"/>
      <c r="I1495" s="61"/>
      <c r="J1495" s="61"/>
      <c r="K1495" s="61"/>
      <c r="L1495" s="61"/>
      <c r="M1495" s="61"/>
      <c r="N1495" s="61"/>
      <c r="O1495" s="61"/>
      <c r="P1495" s="61"/>
      <c r="Q1495" s="61"/>
      <c r="R1495" s="61"/>
      <c r="S1495" s="61"/>
    </row>
    <row r="1496" spans="2:19" x14ac:dyDescent="0.25">
      <c r="B1496" s="61"/>
      <c r="C1496" s="61"/>
      <c r="D1496" s="61"/>
      <c r="E1496" s="61"/>
      <c r="F1496" s="61"/>
      <c r="G1496" s="61"/>
      <c r="H1496" s="61"/>
      <c r="I1496" s="61"/>
      <c r="J1496" s="61"/>
      <c r="K1496" s="61"/>
      <c r="L1496" s="61"/>
      <c r="M1496" s="61"/>
      <c r="N1496" s="61"/>
      <c r="O1496" s="61"/>
      <c r="P1496" s="61"/>
      <c r="Q1496" s="61"/>
      <c r="R1496" s="61"/>
      <c r="S1496" s="61"/>
    </row>
    <row r="1497" spans="2:19" x14ac:dyDescent="0.25">
      <c r="B1497" s="61"/>
      <c r="C1497" s="61"/>
      <c r="D1497" s="61"/>
      <c r="E1497" s="61"/>
      <c r="F1497" s="61"/>
      <c r="G1497" s="61"/>
      <c r="H1497" s="61"/>
      <c r="I1497" s="61"/>
      <c r="J1497" s="61"/>
      <c r="K1497" s="61"/>
      <c r="L1497" s="61"/>
      <c r="M1497" s="61"/>
      <c r="N1497" s="61"/>
      <c r="O1497" s="61"/>
      <c r="P1497" s="61"/>
      <c r="Q1497" s="61"/>
      <c r="R1497" s="61"/>
      <c r="S1497" s="61"/>
    </row>
    <row r="1498" spans="2:19" x14ac:dyDescent="0.25">
      <c r="B1498" s="61"/>
      <c r="C1498" s="61"/>
      <c r="D1498" s="61"/>
      <c r="E1498" s="61"/>
      <c r="F1498" s="61"/>
      <c r="G1498" s="61"/>
      <c r="H1498" s="61"/>
      <c r="I1498" s="61"/>
      <c r="J1498" s="61"/>
      <c r="K1498" s="61"/>
      <c r="L1498" s="61"/>
      <c r="M1498" s="61"/>
      <c r="N1498" s="61"/>
      <c r="O1498" s="61"/>
      <c r="P1498" s="61"/>
      <c r="Q1498" s="61"/>
      <c r="R1498" s="61"/>
      <c r="S1498" s="61"/>
    </row>
    <row r="1499" spans="2:19" x14ac:dyDescent="0.25">
      <c r="B1499" s="61"/>
      <c r="C1499" s="61"/>
      <c r="D1499" s="61"/>
      <c r="E1499" s="61"/>
      <c r="F1499" s="61"/>
      <c r="G1499" s="61"/>
      <c r="H1499" s="61"/>
      <c r="I1499" s="61"/>
      <c r="J1499" s="61"/>
      <c r="K1499" s="61"/>
      <c r="L1499" s="61"/>
      <c r="M1499" s="61"/>
      <c r="N1499" s="61"/>
      <c r="O1499" s="61"/>
      <c r="P1499" s="61"/>
      <c r="Q1499" s="61"/>
      <c r="R1499" s="61"/>
      <c r="S1499" s="61"/>
    </row>
    <row r="1500" spans="2:19" x14ac:dyDescent="0.25">
      <c r="B1500" s="61"/>
      <c r="C1500" s="61"/>
      <c r="D1500" s="61"/>
      <c r="E1500" s="61"/>
      <c r="F1500" s="61"/>
      <c r="G1500" s="61"/>
      <c r="H1500" s="61"/>
      <c r="I1500" s="61"/>
      <c r="J1500" s="61"/>
      <c r="K1500" s="61"/>
      <c r="L1500" s="61"/>
      <c r="M1500" s="61"/>
      <c r="N1500" s="61"/>
      <c r="O1500" s="61"/>
      <c r="P1500" s="61"/>
      <c r="Q1500" s="61"/>
      <c r="R1500" s="61"/>
      <c r="S1500" s="61"/>
    </row>
    <row r="1501" spans="2:19" x14ac:dyDescent="0.25">
      <c r="B1501" s="61"/>
      <c r="C1501" s="61"/>
      <c r="D1501" s="61"/>
      <c r="E1501" s="61"/>
      <c r="F1501" s="61"/>
      <c r="G1501" s="61"/>
      <c r="H1501" s="61"/>
      <c r="I1501" s="61"/>
      <c r="J1501" s="61"/>
      <c r="K1501" s="61"/>
      <c r="L1501" s="61"/>
      <c r="M1501" s="61"/>
      <c r="N1501" s="61"/>
      <c r="O1501" s="61"/>
      <c r="P1501" s="61"/>
      <c r="Q1501" s="61"/>
      <c r="R1501" s="61"/>
      <c r="S1501" s="61"/>
    </row>
    <row r="1502" spans="2:19" x14ac:dyDescent="0.25">
      <c r="B1502" s="61"/>
      <c r="C1502" s="61"/>
      <c r="D1502" s="61"/>
      <c r="E1502" s="61"/>
      <c r="F1502" s="61"/>
      <c r="G1502" s="61"/>
      <c r="H1502" s="61"/>
      <c r="I1502" s="61"/>
      <c r="J1502" s="61"/>
      <c r="K1502" s="61"/>
      <c r="L1502" s="61"/>
      <c r="M1502" s="61"/>
      <c r="N1502" s="61"/>
      <c r="O1502" s="61"/>
      <c r="P1502" s="61"/>
      <c r="Q1502" s="61"/>
      <c r="R1502" s="61"/>
      <c r="S1502" s="61"/>
    </row>
    <row r="1503" spans="2:19" x14ac:dyDescent="0.25">
      <c r="B1503" s="61"/>
      <c r="C1503" s="61"/>
      <c r="D1503" s="61"/>
      <c r="E1503" s="61"/>
      <c r="F1503" s="61"/>
      <c r="G1503" s="61"/>
      <c r="H1503" s="61"/>
      <c r="I1503" s="61"/>
      <c r="J1503" s="61"/>
      <c r="K1503" s="61"/>
      <c r="L1503" s="61"/>
      <c r="M1503" s="61"/>
      <c r="N1503" s="61"/>
      <c r="O1503" s="61"/>
      <c r="P1503" s="61"/>
      <c r="Q1503" s="61"/>
      <c r="R1503" s="61"/>
      <c r="S1503" s="61"/>
    </row>
    <row r="1504" spans="2:19" x14ac:dyDescent="0.25">
      <c r="B1504" s="61"/>
      <c r="C1504" s="61"/>
      <c r="D1504" s="61"/>
      <c r="E1504" s="61"/>
      <c r="F1504" s="61"/>
      <c r="G1504" s="61"/>
      <c r="H1504" s="61"/>
      <c r="I1504" s="61"/>
      <c r="J1504" s="61"/>
      <c r="K1504" s="61"/>
      <c r="L1504" s="61"/>
      <c r="M1504" s="61"/>
      <c r="N1504" s="61"/>
      <c r="O1504" s="61"/>
      <c r="P1504" s="61"/>
      <c r="Q1504" s="61"/>
      <c r="R1504" s="61"/>
      <c r="S1504" s="61"/>
    </row>
    <row r="1505" spans="2:19" x14ac:dyDescent="0.25">
      <c r="B1505" s="61"/>
      <c r="C1505" s="61"/>
      <c r="D1505" s="61"/>
      <c r="E1505" s="61"/>
      <c r="F1505" s="61"/>
      <c r="G1505" s="61"/>
      <c r="H1505" s="61"/>
      <c r="I1505" s="61"/>
      <c r="J1505" s="61"/>
      <c r="K1505" s="61"/>
      <c r="L1505" s="61"/>
      <c r="M1505" s="61"/>
      <c r="N1505" s="61"/>
      <c r="O1505" s="61"/>
      <c r="P1505" s="61"/>
      <c r="Q1505" s="61"/>
      <c r="R1505" s="61"/>
      <c r="S1505" s="61"/>
    </row>
    <row r="1506" spans="2:19" x14ac:dyDescent="0.25">
      <c r="B1506" s="61"/>
      <c r="C1506" s="61"/>
      <c r="D1506" s="61"/>
      <c r="E1506" s="61"/>
      <c r="F1506" s="61"/>
      <c r="G1506" s="61"/>
      <c r="H1506" s="61"/>
      <c r="I1506" s="61"/>
      <c r="J1506" s="61"/>
      <c r="K1506" s="61"/>
      <c r="L1506" s="61"/>
      <c r="M1506" s="61"/>
      <c r="N1506" s="61"/>
      <c r="O1506" s="61"/>
      <c r="P1506" s="61"/>
      <c r="Q1506" s="61"/>
      <c r="R1506" s="61"/>
      <c r="S1506" s="61"/>
    </row>
    <row r="1507" spans="2:19" x14ac:dyDescent="0.25">
      <c r="B1507" s="61"/>
      <c r="C1507" s="61"/>
      <c r="D1507" s="61"/>
      <c r="E1507" s="61"/>
      <c r="F1507" s="61"/>
      <c r="G1507" s="61"/>
      <c r="H1507" s="61"/>
      <c r="I1507" s="61"/>
      <c r="J1507" s="61"/>
      <c r="K1507" s="61"/>
      <c r="L1507" s="61"/>
      <c r="M1507" s="61"/>
      <c r="N1507" s="61"/>
      <c r="O1507" s="61"/>
      <c r="P1507" s="61"/>
      <c r="Q1507" s="61"/>
      <c r="R1507" s="61"/>
      <c r="S1507" s="61"/>
    </row>
    <row r="1508" spans="2:19" x14ac:dyDescent="0.25">
      <c r="B1508" s="61"/>
      <c r="C1508" s="61"/>
      <c r="D1508" s="61"/>
      <c r="E1508" s="61"/>
      <c r="F1508" s="61"/>
      <c r="G1508" s="61"/>
      <c r="H1508" s="61"/>
      <c r="I1508" s="61"/>
      <c r="J1508" s="61"/>
      <c r="K1508" s="61"/>
      <c r="L1508" s="61"/>
      <c r="M1508" s="61"/>
      <c r="N1508" s="61"/>
      <c r="O1508" s="61"/>
      <c r="P1508" s="61"/>
      <c r="Q1508" s="61"/>
      <c r="R1508" s="61"/>
      <c r="S1508" s="61"/>
    </row>
    <row r="1509" spans="2:19" x14ac:dyDescent="0.25">
      <c r="B1509" s="61"/>
      <c r="C1509" s="61"/>
      <c r="D1509" s="61"/>
      <c r="E1509" s="61"/>
      <c r="F1509" s="61"/>
      <c r="G1509" s="61"/>
      <c r="H1509" s="61"/>
      <c r="I1509" s="61"/>
      <c r="J1509" s="61"/>
      <c r="K1509" s="61"/>
      <c r="L1509" s="61"/>
      <c r="M1509" s="61"/>
      <c r="N1509" s="61"/>
      <c r="O1509" s="61"/>
      <c r="P1509" s="61"/>
      <c r="Q1509" s="61"/>
      <c r="R1509" s="61"/>
      <c r="S1509" s="61"/>
    </row>
    <row r="1510" spans="2:19" x14ac:dyDescent="0.25">
      <c r="B1510" s="61"/>
      <c r="C1510" s="61"/>
      <c r="D1510" s="61"/>
      <c r="E1510" s="61"/>
      <c r="F1510" s="61"/>
      <c r="G1510" s="61"/>
      <c r="H1510" s="61"/>
      <c r="I1510" s="61"/>
      <c r="J1510" s="61"/>
      <c r="K1510" s="61"/>
      <c r="L1510" s="61"/>
      <c r="M1510" s="61"/>
      <c r="N1510" s="61"/>
      <c r="O1510" s="61"/>
      <c r="P1510" s="61"/>
      <c r="Q1510" s="61"/>
      <c r="R1510" s="61"/>
      <c r="S1510" s="61"/>
    </row>
    <row r="1511" spans="2:19" x14ac:dyDescent="0.25">
      <c r="B1511" s="61"/>
      <c r="C1511" s="61"/>
      <c r="D1511" s="61"/>
      <c r="E1511" s="61"/>
      <c r="F1511" s="61"/>
      <c r="G1511" s="61"/>
      <c r="H1511" s="61"/>
      <c r="I1511" s="61"/>
      <c r="J1511" s="61"/>
      <c r="K1511" s="61"/>
      <c r="L1511" s="61"/>
      <c r="M1511" s="61"/>
      <c r="N1511" s="61"/>
      <c r="O1511" s="61"/>
      <c r="P1511" s="61"/>
      <c r="Q1511" s="61"/>
      <c r="R1511" s="61"/>
      <c r="S1511" s="61"/>
    </row>
    <row r="1512" spans="2:19" x14ac:dyDescent="0.25">
      <c r="B1512" s="61"/>
      <c r="C1512" s="61"/>
      <c r="D1512" s="61"/>
      <c r="E1512" s="61"/>
      <c r="F1512" s="61"/>
      <c r="G1512" s="61"/>
      <c r="H1512" s="61"/>
      <c r="I1512" s="61"/>
      <c r="J1512" s="61"/>
      <c r="K1512" s="61"/>
      <c r="L1512" s="61"/>
      <c r="M1512" s="61"/>
      <c r="N1512" s="61"/>
      <c r="O1512" s="61"/>
      <c r="P1512" s="61"/>
      <c r="Q1512" s="61"/>
      <c r="R1512" s="61"/>
      <c r="S1512" s="61"/>
    </row>
    <row r="1513" spans="2:19" x14ac:dyDescent="0.25">
      <c r="B1513" s="61"/>
      <c r="C1513" s="61"/>
      <c r="D1513" s="61"/>
      <c r="E1513" s="61"/>
      <c r="F1513" s="61"/>
      <c r="G1513" s="61"/>
      <c r="H1513" s="61"/>
      <c r="I1513" s="61"/>
      <c r="J1513" s="61"/>
      <c r="K1513" s="61"/>
      <c r="L1513" s="61"/>
      <c r="M1513" s="61"/>
      <c r="N1513" s="61"/>
      <c r="O1513" s="61"/>
      <c r="P1513" s="61"/>
      <c r="Q1513" s="61"/>
      <c r="R1513" s="61"/>
      <c r="S1513" s="61"/>
    </row>
    <row r="1514" spans="2:19" x14ac:dyDescent="0.25">
      <c r="B1514" s="61"/>
      <c r="C1514" s="61"/>
      <c r="D1514" s="61"/>
      <c r="E1514" s="61"/>
      <c r="F1514" s="61"/>
      <c r="G1514" s="61"/>
      <c r="H1514" s="61"/>
      <c r="I1514" s="61"/>
      <c r="J1514" s="61"/>
      <c r="K1514" s="61"/>
      <c r="L1514" s="61"/>
      <c r="M1514" s="61"/>
      <c r="N1514" s="61"/>
      <c r="O1514" s="61"/>
      <c r="P1514" s="61"/>
      <c r="Q1514" s="61"/>
      <c r="R1514" s="61"/>
      <c r="S1514" s="61"/>
    </row>
    <row r="1515" spans="2:19" x14ac:dyDescent="0.25">
      <c r="B1515" s="61"/>
      <c r="C1515" s="61"/>
      <c r="D1515" s="61"/>
      <c r="E1515" s="61"/>
      <c r="F1515" s="61"/>
      <c r="G1515" s="61"/>
      <c r="H1515" s="61"/>
      <c r="I1515" s="61"/>
      <c r="J1515" s="61"/>
      <c r="K1515" s="61"/>
      <c r="L1515" s="61"/>
      <c r="M1515" s="61"/>
      <c r="N1515" s="61"/>
      <c r="O1515" s="61"/>
      <c r="P1515" s="61"/>
      <c r="Q1515" s="61"/>
      <c r="R1515" s="61"/>
      <c r="S1515" s="61"/>
    </row>
    <row r="1516" spans="2:19" x14ac:dyDescent="0.25">
      <c r="B1516" s="61"/>
      <c r="C1516" s="61"/>
      <c r="D1516" s="61"/>
      <c r="E1516" s="61"/>
      <c r="F1516" s="61"/>
      <c r="G1516" s="61"/>
      <c r="H1516" s="61"/>
      <c r="I1516" s="61"/>
      <c r="J1516" s="61"/>
      <c r="K1516" s="61"/>
      <c r="L1516" s="61"/>
      <c r="M1516" s="61"/>
      <c r="N1516" s="61"/>
      <c r="O1516" s="61"/>
      <c r="P1516" s="61"/>
      <c r="Q1516" s="61"/>
      <c r="R1516" s="61"/>
      <c r="S1516" s="61"/>
    </row>
    <row r="1517" spans="2:19" x14ac:dyDescent="0.25">
      <c r="B1517" s="61"/>
      <c r="C1517" s="61"/>
      <c r="D1517" s="61"/>
      <c r="E1517" s="61"/>
      <c r="F1517" s="61"/>
      <c r="G1517" s="61"/>
      <c r="H1517" s="61"/>
      <c r="I1517" s="61"/>
      <c r="J1517" s="61"/>
      <c r="K1517" s="61"/>
      <c r="L1517" s="61"/>
      <c r="M1517" s="61"/>
      <c r="N1517" s="61"/>
      <c r="O1517" s="61"/>
      <c r="P1517" s="61"/>
      <c r="Q1517" s="61"/>
      <c r="R1517" s="61"/>
      <c r="S1517" s="61"/>
    </row>
    <row r="1518" spans="2:19" x14ac:dyDescent="0.25">
      <c r="B1518" s="61"/>
      <c r="C1518" s="61"/>
      <c r="D1518" s="61"/>
      <c r="E1518" s="61"/>
      <c r="F1518" s="61"/>
      <c r="G1518" s="61"/>
      <c r="H1518" s="61"/>
      <c r="I1518" s="61"/>
      <c r="J1518" s="61"/>
      <c r="K1518" s="61"/>
      <c r="L1518" s="61"/>
      <c r="M1518" s="61"/>
      <c r="N1518" s="61"/>
      <c r="O1518" s="61"/>
      <c r="P1518" s="61"/>
      <c r="Q1518" s="61"/>
      <c r="R1518" s="61"/>
      <c r="S1518" s="61"/>
    </row>
    <row r="1519" spans="2:19" x14ac:dyDescent="0.25">
      <c r="B1519" s="61"/>
      <c r="C1519" s="61"/>
      <c r="D1519" s="61"/>
      <c r="E1519" s="61"/>
      <c r="F1519" s="61"/>
      <c r="G1519" s="61"/>
      <c r="H1519" s="61"/>
      <c r="I1519" s="61"/>
      <c r="J1519" s="61"/>
      <c r="K1519" s="61"/>
      <c r="L1519" s="61"/>
      <c r="M1519" s="61"/>
      <c r="N1519" s="61"/>
      <c r="O1519" s="61"/>
      <c r="P1519" s="61"/>
      <c r="Q1519" s="61"/>
      <c r="R1519" s="61"/>
      <c r="S1519" s="61"/>
    </row>
    <row r="1520" spans="2:19" x14ac:dyDescent="0.25">
      <c r="B1520" s="61"/>
      <c r="C1520" s="61"/>
      <c r="D1520" s="61"/>
      <c r="E1520" s="61"/>
      <c r="F1520" s="61"/>
      <c r="G1520" s="61"/>
      <c r="H1520" s="61"/>
      <c r="I1520" s="61"/>
      <c r="J1520" s="61"/>
      <c r="K1520" s="61"/>
      <c r="L1520" s="61"/>
      <c r="M1520" s="61"/>
      <c r="N1520" s="61"/>
      <c r="O1520" s="61"/>
      <c r="P1520" s="61"/>
      <c r="Q1520" s="61"/>
      <c r="R1520" s="61"/>
      <c r="S1520" s="61"/>
    </row>
    <row r="1521" spans="2:19" x14ac:dyDescent="0.25">
      <c r="B1521" s="61"/>
      <c r="C1521" s="61"/>
      <c r="D1521" s="61"/>
      <c r="E1521" s="61"/>
      <c r="F1521" s="61"/>
      <c r="G1521" s="61"/>
      <c r="H1521" s="61"/>
      <c r="I1521" s="61"/>
      <c r="J1521" s="61"/>
      <c r="K1521" s="61"/>
      <c r="L1521" s="61"/>
      <c r="M1521" s="61"/>
      <c r="N1521" s="61"/>
      <c r="O1521" s="61"/>
      <c r="P1521" s="61"/>
      <c r="Q1521" s="61"/>
      <c r="R1521" s="61"/>
      <c r="S1521" s="61"/>
    </row>
    <row r="1522" spans="2:19" x14ac:dyDescent="0.25">
      <c r="B1522" s="61"/>
      <c r="C1522" s="61"/>
      <c r="D1522" s="61"/>
      <c r="E1522" s="61"/>
      <c r="F1522" s="61"/>
      <c r="G1522" s="61"/>
      <c r="H1522" s="61"/>
      <c r="I1522" s="61"/>
      <c r="J1522" s="61"/>
      <c r="K1522" s="61"/>
      <c r="L1522" s="61"/>
      <c r="M1522" s="61"/>
      <c r="N1522" s="61"/>
      <c r="O1522" s="61"/>
      <c r="P1522" s="61"/>
      <c r="Q1522" s="61"/>
      <c r="R1522" s="61"/>
      <c r="S1522" s="61"/>
    </row>
    <row r="1523" spans="2:19" x14ac:dyDescent="0.25">
      <c r="B1523" s="61"/>
      <c r="C1523" s="61"/>
      <c r="D1523" s="61"/>
      <c r="E1523" s="61"/>
      <c r="F1523" s="61"/>
      <c r="G1523" s="61"/>
      <c r="H1523" s="61"/>
      <c r="I1523" s="61"/>
      <c r="J1523" s="61"/>
      <c r="K1523" s="61"/>
      <c r="L1523" s="61"/>
      <c r="M1523" s="61"/>
      <c r="N1523" s="61"/>
      <c r="O1523" s="61"/>
      <c r="P1523" s="61"/>
      <c r="Q1523" s="61"/>
      <c r="R1523" s="61"/>
      <c r="S1523" s="61"/>
    </row>
    <row r="1524" spans="2:19" x14ac:dyDescent="0.25">
      <c r="B1524" s="61"/>
      <c r="C1524" s="61"/>
      <c r="D1524" s="61"/>
      <c r="E1524" s="61"/>
      <c r="F1524" s="61"/>
      <c r="G1524" s="61"/>
      <c r="H1524" s="61"/>
      <c r="I1524" s="61"/>
      <c r="J1524" s="61"/>
      <c r="K1524" s="61"/>
      <c r="L1524" s="61"/>
      <c r="M1524" s="61"/>
      <c r="N1524" s="61"/>
      <c r="O1524" s="61"/>
      <c r="P1524" s="61"/>
      <c r="Q1524" s="61"/>
      <c r="R1524" s="61"/>
      <c r="S1524" s="61"/>
    </row>
    <row r="1525" spans="2:19" x14ac:dyDescent="0.25">
      <c r="B1525" s="61"/>
      <c r="C1525" s="61"/>
      <c r="D1525" s="61"/>
      <c r="E1525" s="61"/>
      <c r="F1525" s="61"/>
      <c r="G1525" s="61"/>
      <c r="H1525" s="61"/>
      <c r="I1525" s="61"/>
      <c r="J1525" s="61"/>
      <c r="K1525" s="61"/>
      <c r="L1525" s="61"/>
      <c r="M1525" s="61"/>
      <c r="N1525" s="61"/>
      <c r="O1525" s="61"/>
      <c r="P1525" s="61"/>
      <c r="Q1525" s="61"/>
      <c r="R1525" s="61"/>
      <c r="S1525" s="61"/>
    </row>
    <row r="1526" spans="2:19" x14ac:dyDescent="0.25">
      <c r="B1526" s="61"/>
      <c r="C1526" s="61"/>
      <c r="D1526" s="61"/>
      <c r="E1526" s="61"/>
      <c r="F1526" s="61"/>
      <c r="G1526" s="61"/>
      <c r="H1526" s="61"/>
      <c r="I1526" s="61"/>
      <c r="J1526" s="61"/>
      <c r="K1526" s="61"/>
      <c r="L1526" s="61"/>
      <c r="M1526" s="61"/>
      <c r="N1526" s="61"/>
      <c r="O1526" s="61"/>
      <c r="P1526" s="61"/>
      <c r="Q1526" s="61"/>
      <c r="R1526" s="61"/>
      <c r="S1526" s="61"/>
    </row>
    <row r="1527" spans="2:19" x14ac:dyDescent="0.25">
      <c r="B1527" s="61"/>
      <c r="C1527" s="61"/>
      <c r="D1527" s="61"/>
      <c r="E1527" s="61"/>
      <c r="F1527" s="61"/>
      <c r="G1527" s="61"/>
      <c r="H1527" s="61"/>
      <c r="I1527" s="61"/>
      <c r="J1527" s="61"/>
      <c r="K1527" s="61"/>
      <c r="L1527" s="61"/>
      <c r="M1527" s="61"/>
      <c r="N1527" s="61"/>
      <c r="O1527" s="61"/>
      <c r="P1527" s="61"/>
      <c r="Q1527" s="61"/>
      <c r="R1527" s="61"/>
      <c r="S1527" s="61"/>
    </row>
    <row r="1528" spans="2:19" x14ac:dyDescent="0.25">
      <c r="B1528" s="61"/>
      <c r="C1528" s="61"/>
      <c r="D1528" s="61"/>
      <c r="E1528" s="61"/>
      <c r="F1528" s="61"/>
      <c r="G1528" s="61"/>
      <c r="H1528" s="61"/>
      <c r="I1528" s="61"/>
      <c r="J1528" s="61"/>
      <c r="K1528" s="61"/>
      <c r="L1528" s="61"/>
      <c r="M1528" s="61"/>
      <c r="N1528" s="61"/>
      <c r="O1528" s="61"/>
      <c r="P1528" s="61"/>
      <c r="Q1528" s="61"/>
      <c r="R1528" s="61"/>
      <c r="S1528" s="61"/>
    </row>
    <row r="1529" spans="2:19" x14ac:dyDescent="0.25">
      <c r="B1529" s="61"/>
      <c r="C1529" s="61"/>
      <c r="D1529" s="61"/>
      <c r="E1529" s="61"/>
      <c r="F1529" s="61"/>
      <c r="G1529" s="61"/>
      <c r="H1529" s="61"/>
      <c r="I1529" s="61"/>
      <c r="J1529" s="61"/>
      <c r="K1529" s="61"/>
      <c r="L1529" s="61"/>
      <c r="M1529" s="61"/>
      <c r="N1529" s="61"/>
      <c r="O1529" s="61"/>
      <c r="P1529" s="61"/>
      <c r="Q1529" s="61"/>
      <c r="R1529" s="61"/>
      <c r="S1529" s="61"/>
    </row>
    <row r="1530" spans="2:19" x14ac:dyDescent="0.25">
      <c r="B1530" s="61"/>
      <c r="C1530" s="61"/>
      <c r="D1530" s="61"/>
      <c r="E1530" s="61"/>
      <c r="F1530" s="61"/>
      <c r="G1530" s="61"/>
      <c r="H1530" s="61"/>
      <c r="I1530" s="61"/>
      <c r="J1530" s="61"/>
      <c r="K1530" s="61"/>
      <c r="L1530" s="61"/>
      <c r="M1530" s="61"/>
      <c r="N1530" s="61"/>
      <c r="O1530" s="61"/>
      <c r="P1530" s="61"/>
      <c r="Q1530" s="61"/>
      <c r="R1530" s="61"/>
      <c r="S1530" s="61"/>
    </row>
    <row r="1531" spans="2:19" x14ac:dyDescent="0.25">
      <c r="B1531" s="61"/>
      <c r="C1531" s="61"/>
      <c r="D1531" s="61"/>
      <c r="E1531" s="61"/>
      <c r="F1531" s="61"/>
      <c r="G1531" s="61"/>
      <c r="H1531" s="61"/>
      <c r="I1531" s="61"/>
      <c r="J1531" s="61"/>
      <c r="K1531" s="61"/>
      <c r="L1531" s="61"/>
      <c r="M1531" s="61"/>
      <c r="N1531" s="61"/>
      <c r="O1531" s="61"/>
      <c r="P1531" s="61"/>
      <c r="Q1531" s="61"/>
      <c r="R1531" s="61"/>
      <c r="S1531" s="61"/>
    </row>
    <row r="1532" spans="2:19" x14ac:dyDescent="0.25">
      <c r="B1532" s="61"/>
      <c r="C1532" s="61"/>
      <c r="D1532" s="61"/>
      <c r="E1532" s="61"/>
      <c r="F1532" s="61"/>
      <c r="G1532" s="61"/>
      <c r="H1532" s="61"/>
      <c r="I1532" s="61"/>
      <c r="J1532" s="61"/>
      <c r="K1532" s="61"/>
      <c r="L1532" s="61"/>
      <c r="M1532" s="61"/>
      <c r="N1532" s="61"/>
      <c r="O1532" s="61"/>
      <c r="P1532" s="61"/>
      <c r="Q1532" s="61"/>
      <c r="R1532" s="61"/>
      <c r="S1532" s="61"/>
    </row>
    <row r="1533" spans="2:19" x14ac:dyDescent="0.25">
      <c r="B1533" s="61"/>
      <c r="C1533" s="61"/>
      <c r="D1533" s="61"/>
      <c r="E1533" s="61"/>
      <c r="F1533" s="61"/>
      <c r="G1533" s="61"/>
      <c r="H1533" s="61"/>
      <c r="I1533" s="61"/>
      <c r="J1533" s="61"/>
      <c r="K1533" s="61"/>
      <c r="L1533" s="61"/>
      <c r="M1533" s="61"/>
      <c r="N1533" s="61"/>
      <c r="O1533" s="61"/>
      <c r="P1533" s="61"/>
      <c r="Q1533" s="61"/>
      <c r="R1533" s="61"/>
      <c r="S1533" s="61"/>
    </row>
    <row r="1534" spans="2:19" x14ac:dyDescent="0.25">
      <c r="B1534" s="61"/>
      <c r="C1534" s="61"/>
      <c r="D1534" s="61"/>
      <c r="E1534" s="61"/>
      <c r="F1534" s="61"/>
      <c r="G1534" s="61"/>
      <c r="H1534" s="61"/>
      <c r="I1534" s="61"/>
      <c r="J1534" s="61"/>
      <c r="K1534" s="61"/>
      <c r="L1534" s="61"/>
      <c r="M1534" s="61"/>
      <c r="N1534" s="61"/>
      <c r="O1534" s="61"/>
      <c r="P1534" s="61"/>
      <c r="Q1534" s="61"/>
      <c r="R1534" s="61"/>
      <c r="S1534" s="61"/>
    </row>
    <row r="1535" spans="2:19" x14ac:dyDescent="0.25">
      <c r="B1535" s="61"/>
      <c r="C1535" s="61"/>
      <c r="D1535" s="61"/>
      <c r="E1535" s="61"/>
      <c r="F1535" s="61"/>
      <c r="G1535" s="61"/>
      <c r="H1535" s="61"/>
      <c r="I1535" s="61"/>
      <c r="J1535" s="61"/>
      <c r="K1535" s="61"/>
      <c r="L1535" s="61"/>
      <c r="M1535" s="61"/>
      <c r="N1535" s="61"/>
      <c r="O1535" s="61"/>
      <c r="P1535" s="61"/>
      <c r="Q1535" s="61"/>
      <c r="R1535" s="61"/>
      <c r="S1535" s="61"/>
    </row>
    <row r="1536" spans="2:19" x14ac:dyDescent="0.25">
      <c r="B1536" s="61"/>
      <c r="C1536" s="61"/>
      <c r="D1536" s="61"/>
      <c r="E1536" s="61"/>
      <c r="F1536" s="61"/>
      <c r="G1536" s="61"/>
      <c r="H1536" s="61"/>
      <c r="I1536" s="61"/>
      <c r="J1536" s="61"/>
      <c r="K1536" s="61"/>
      <c r="L1536" s="61"/>
      <c r="M1536" s="61"/>
      <c r="N1536" s="61"/>
      <c r="O1536" s="61"/>
      <c r="P1536" s="61"/>
      <c r="Q1536" s="61"/>
      <c r="R1536" s="61"/>
      <c r="S1536" s="61"/>
    </row>
    <row r="1537" spans="2:19" x14ac:dyDescent="0.25">
      <c r="B1537" s="61"/>
      <c r="C1537" s="61"/>
      <c r="D1537" s="61"/>
      <c r="E1537" s="61"/>
      <c r="F1537" s="61"/>
      <c r="G1537" s="61"/>
      <c r="H1537" s="61"/>
      <c r="I1537" s="61"/>
      <c r="J1537" s="61"/>
      <c r="K1537" s="61"/>
      <c r="L1537" s="61"/>
      <c r="M1537" s="61"/>
      <c r="N1537" s="61"/>
      <c r="O1537" s="61"/>
      <c r="P1537" s="61"/>
      <c r="Q1537" s="61"/>
      <c r="R1537" s="61"/>
      <c r="S1537" s="61"/>
    </row>
    <row r="1538" spans="2:19" x14ac:dyDescent="0.25">
      <c r="B1538" s="61"/>
      <c r="C1538" s="61"/>
      <c r="D1538" s="61"/>
      <c r="E1538" s="61"/>
      <c r="F1538" s="61"/>
      <c r="G1538" s="61"/>
      <c r="H1538" s="61"/>
      <c r="I1538" s="61"/>
      <c r="J1538" s="61"/>
      <c r="K1538" s="61"/>
      <c r="L1538" s="61"/>
      <c r="M1538" s="61"/>
      <c r="N1538" s="61"/>
      <c r="O1538" s="61"/>
      <c r="P1538" s="61"/>
      <c r="Q1538" s="61"/>
      <c r="R1538" s="61"/>
      <c r="S1538" s="61"/>
    </row>
    <row r="1539" spans="2:19" x14ac:dyDescent="0.25">
      <c r="B1539" s="61"/>
      <c r="C1539" s="61"/>
      <c r="D1539" s="61"/>
      <c r="E1539" s="61"/>
      <c r="F1539" s="61"/>
      <c r="G1539" s="61"/>
      <c r="H1539" s="61"/>
      <c r="I1539" s="61"/>
      <c r="J1539" s="61"/>
      <c r="K1539" s="61"/>
      <c r="L1539" s="61"/>
      <c r="M1539" s="61"/>
      <c r="N1539" s="61"/>
      <c r="O1539" s="61"/>
      <c r="P1539" s="61"/>
      <c r="Q1539" s="61"/>
      <c r="R1539" s="61"/>
      <c r="S1539" s="61"/>
    </row>
    <row r="1540" spans="2:19" x14ac:dyDescent="0.25">
      <c r="B1540" s="61"/>
      <c r="C1540" s="61"/>
      <c r="D1540" s="61"/>
      <c r="E1540" s="61"/>
      <c r="F1540" s="61"/>
      <c r="G1540" s="61"/>
      <c r="H1540" s="61"/>
      <c r="I1540" s="61"/>
      <c r="J1540" s="61"/>
      <c r="K1540" s="61"/>
      <c r="L1540" s="61"/>
      <c r="M1540" s="61"/>
      <c r="N1540" s="61"/>
      <c r="O1540" s="61"/>
      <c r="P1540" s="61"/>
      <c r="Q1540" s="61"/>
      <c r="R1540" s="61"/>
      <c r="S1540" s="61"/>
    </row>
    <row r="1541" spans="2:19" x14ac:dyDescent="0.25">
      <c r="B1541" s="61"/>
      <c r="C1541" s="61"/>
      <c r="D1541" s="61"/>
      <c r="E1541" s="61"/>
      <c r="F1541" s="61"/>
      <c r="G1541" s="61"/>
      <c r="H1541" s="61"/>
      <c r="I1541" s="61"/>
      <c r="J1541" s="61"/>
      <c r="K1541" s="61"/>
      <c r="L1541" s="61"/>
      <c r="M1541" s="61"/>
      <c r="N1541" s="61"/>
      <c r="O1541" s="61"/>
      <c r="P1541" s="61"/>
      <c r="Q1541" s="61"/>
      <c r="R1541" s="61"/>
      <c r="S1541" s="61"/>
    </row>
    <row r="1542" spans="2:19" x14ac:dyDescent="0.25">
      <c r="B1542" s="61"/>
      <c r="C1542" s="61"/>
      <c r="D1542" s="61"/>
      <c r="E1542" s="61"/>
      <c r="F1542" s="61"/>
      <c r="G1542" s="61"/>
      <c r="H1542" s="61"/>
      <c r="I1542" s="61"/>
      <c r="J1542" s="61"/>
      <c r="K1542" s="61"/>
      <c r="L1542" s="61"/>
      <c r="M1542" s="61"/>
      <c r="N1542" s="61"/>
      <c r="O1542" s="61"/>
      <c r="P1542" s="61"/>
      <c r="Q1542" s="61"/>
      <c r="R1542" s="61"/>
      <c r="S1542" s="61"/>
    </row>
    <row r="1543" spans="2:19" x14ac:dyDescent="0.25">
      <c r="B1543" s="61"/>
      <c r="C1543" s="61"/>
      <c r="D1543" s="61"/>
      <c r="E1543" s="61"/>
      <c r="F1543" s="61"/>
      <c r="G1543" s="61"/>
      <c r="H1543" s="61"/>
      <c r="I1543" s="61"/>
      <c r="J1543" s="61"/>
      <c r="K1543" s="61"/>
      <c r="L1543" s="61"/>
      <c r="M1543" s="61"/>
      <c r="N1543" s="61"/>
      <c r="O1543" s="61"/>
      <c r="P1543" s="61"/>
      <c r="Q1543" s="61"/>
      <c r="R1543" s="61"/>
      <c r="S1543" s="61"/>
    </row>
    <row r="1544" spans="2:19" x14ac:dyDescent="0.25">
      <c r="B1544" s="61"/>
      <c r="C1544" s="61"/>
      <c r="D1544" s="61"/>
      <c r="E1544" s="61"/>
      <c r="F1544" s="61"/>
      <c r="G1544" s="61"/>
      <c r="H1544" s="61"/>
      <c r="I1544" s="61"/>
      <c r="J1544" s="61"/>
      <c r="K1544" s="61"/>
      <c r="L1544" s="61"/>
      <c r="M1544" s="61"/>
      <c r="N1544" s="61"/>
      <c r="O1544" s="61"/>
      <c r="P1544" s="61"/>
      <c r="Q1544" s="61"/>
      <c r="R1544" s="61"/>
      <c r="S1544" s="61"/>
    </row>
    <row r="1545" spans="2:19" x14ac:dyDescent="0.25">
      <c r="B1545" s="61"/>
      <c r="C1545" s="61"/>
      <c r="D1545" s="61"/>
      <c r="E1545" s="61"/>
      <c r="F1545" s="61"/>
      <c r="G1545" s="61"/>
      <c r="H1545" s="61"/>
      <c r="I1545" s="61"/>
      <c r="J1545" s="61"/>
      <c r="K1545" s="61"/>
      <c r="L1545" s="61"/>
      <c r="M1545" s="61"/>
      <c r="N1545" s="61"/>
      <c r="O1545" s="61"/>
      <c r="P1545" s="61"/>
      <c r="Q1545" s="61"/>
      <c r="R1545" s="61"/>
      <c r="S1545" s="61"/>
    </row>
    <row r="1546" spans="2:19" x14ac:dyDescent="0.25">
      <c r="B1546" s="61"/>
      <c r="C1546" s="61"/>
      <c r="D1546" s="61"/>
      <c r="E1546" s="61"/>
      <c r="F1546" s="61"/>
      <c r="G1546" s="61"/>
      <c r="H1546" s="61"/>
      <c r="I1546" s="61"/>
      <c r="J1546" s="61"/>
      <c r="K1546" s="61"/>
      <c r="L1546" s="61"/>
      <c r="M1546" s="61"/>
      <c r="N1546" s="61"/>
      <c r="O1546" s="61"/>
      <c r="P1546" s="61"/>
      <c r="Q1546" s="61"/>
      <c r="R1546" s="61"/>
      <c r="S1546" s="61"/>
    </row>
    <row r="1547" spans="2:19" x14ac:dyDescent="0.25">
      <c r="B1547" s="61"/>
      <c r="C1547" s="61"/>
      <c r="D1547" s="61"/>
      <c r="E1547" s="61"/>
      <c r="F1547" s="61"/>
      <c r="G1547" s="61"/>
      <c r="H1547" s="61"/>
      <c r="I1547" s="61"/>
      <c r="J1547" s="61"/>
      <c r="K1547" s="61"/>
      <c r="L1547" s="61"/>
      <c r="M1547" s="61"/>
      <c r="N1547" s="61"/>
      <c r="O1547" s="61"/>
      <c r="P1547" s="61"/>
      <c r="Q1547" s="61"/>
      <c r="R1547" s="61"/>
      <c r="S1547" s="61"/>
    </row>
    <row r="1548" spans="2:19" x14ac:dyDescent="0.25">
      <c r="B1548" s="61"/>
      <c r="C1548" s="61"/>
      <c r="D1548" s="61"/>
      <c r="E1548" s="61"/>
      <c r="F1548" s="61"/>
      <c r="G1548" s="61"/>
      <c r="H1548" s="61"/>
      <c r="I1548" s="61"/>
      <c r="J1548" s="61"/>
      <c r="K1548" s="61"/>
      <c r="L1548" s="61"/>
      <c r="M1548" s="61"/>
      <c r="N1548" s="61"/>
      <c r="O1548" s="61"/>
      <c r="P1548" s="61"/>
      <c r="Q1548" s="61"/>
      <c r="R1548" s="61"/>
      <c r="S1548" s="61"/>
    </row>
    <row r="1549" spans="2:19" x14ac:dyDescent="0.25">
      <c r="B1549" s="61"/>
      <c r="C1549" s="61"/>
      <c r="D1549" s="61"/>
      <c r="E1549" s="61"/>
      <c r="F1549" s="61"/>
      <c r="G1549" s="61"/>
      <c r="H1549" s="61"/>
      <c r="I1549" s="61"/>
      <c r="J1549" s="61"/>
      <c r="K1549" s="61"/>
      <c r="L1549" s="61"/>
      <c r="M1549" s="61"/>
      <c r="N1549" s="61"/>
      <c r="O1549" s="61"/>
      <c r="P1549" s="61"/>
      <c r="Q1549" s="61"/>
      <c r="R1549" s="61"/>
      <c r="S1549" s="61"/>
    </row>
    <row r="1550" spans="2:19" x14ac:dyDescent="0.25">
      <c r="B1550" s="61"/>
      <c r="C1550" s="61"/>
      <c r="D1550" s="61"/>
      <c r="E1550" s="61"/>
      <c r="F1550" s="61"/>
      <c r="G1550" s="61"/>
      <c r="H1550" s="61"/>
      <c r="I1550" s="61"/>
      <c r="J1550" s="61"/>
      <c r="K1550" s="61"/>
      <c r="L1550" s="61"/>
      <c r="M1550" s="61"/>
      <c r="N1550" s="61"/>
      <c r="O1550" s="61"/>
      <c r="P1550" s="61"/>
      <c r="Q1550" s="61"/>
      <c r="R1550" s="61"/>
      <c r="S1550" s="61"/>
    </row>
    <row r="1551" spans="2:19" x14ac:dyDescent="0.25">
      <c r="B1551" s="61"/>
      <c r="C1551" s="61"/>
      <c r="D1551" s="61"/>
      <c r="E1551" s="61"/>
      <c r="F1551" s="61"/>
      <c r="G1551" s="61"/>
      <c r="H1551" s="61"/>
      <c r="I1551" s="61"/>
      <c r="J1551" s="61"/>
      <c r="K1551" s="61"/>
      <c r="L1551" s="61"/>
      <c r="M1551" s="61"/>
      <c r="N1551" s="61"/>
      <c r="O1551" s="61"/>
      <c r="P1551" s="61"/>
      <c r="Q1551" s="61"/>
      <c r="R1551" s="61"/>
      <c r="S1551" s="61"/>
    </row>
    <row r="1552" spans="2:19" x14ac:dyDescent="0.25">
      <c r="B1552" s="61"/>
      <c r="C1552" s="61"/>
      <c r="D1552" s="61"/>
      <c r="E1552" s="61"/>
      <c r="F1552" s="61"/>
      <c r="G1552" s="61"/>
      <c r="H1552" s="61"/>
      <c r="I1552" s="61"/>
      <c r="J1552" s="61"/>
      <c r="K1552" s="61"/>
      <c r="L1552" s="61"/>
      <c r="M1552" s="61"/>
      <c r="N1552" s="61"/>
      <c r="O1552" s="61"/>
      <c r="P1552" s="61"/>
      <c r="Q1552" s="61"/>
      <c r="R1552" s="61"/>
      <c r="S1552" s="61"/>
    </row>
    <row r="1553" spans="2:19" x14ac:dyDescent="0.25">
      <c r="B1553" s="61"/>
      <c r="C1553" s="61"/>
      <c r="D1553" s="61"/>
      <c r="E1553" s="61"/>
      <c r="F1553" s="61"/>
      <c r="G1553" s="61"/>
      <c r="H1553" s="61"/>
      <c r="I1553" s="61"/>
      <c r="J1553" s="61"/>
      <c r="K1553" s="61"/>
      <c r="L1553" s="61"/>
      <c r="M1553" s="61"/>
      <c r="N1553" s="61"/>
      <c r="O1553" s="61"/>
      <c r="P1553" s="61"/>
      <c r="Q1553" s="61"/>
      <c r="R1553" s="61"/>
      <c r="S1553" s="61"/>
    </row>
    <row r="1554" spans="2:19" x14ac:dyDescent="0.25">
      <c r="B1554" s="61"/>
      <c r="C1554" s="61"/>
      <c r="D1554" s="61"/>
      <c r="E1554" s="61"/>
      <c r="F1554" s="61"/>
      <c r="G1554" s="61"/>
      <c r="H1554" s="61"/>
      <c r="I1554" s="61"/>
      <c r="J1554" s="61"/>
      <c r="K1554" s="61"/>
      <c r="L1554" s="61"/>
      <c r="M1554" s="61"/>
      <c r="N1554" s="61"/>
      <c r="O1554" s="61"/>
      <c r="P1554" s="61"/>
      <c r="Q1554" s="61"/>
      <c r="R1554" s="61"/>
      <c r="S1554" s="61"/>
    </row>
    <row r="1555" spans="2:19" x14ac:dyDescent="0.25">
      <c r="B1555" s="61"/>
      <c r="C1555" s="61"/>
      <c r="D1555" s="61"/>
      <c r="E1555" s="61"/>
      <c r="F1555" s="61"/>
      <c r="G1555" s="61"/>
      <c r="H1555" s="61"/>
      <c r="I1555" s="61"/>
      <c r="J1555" s="61"/>
      <c r="K1555" s="61"/>
      <c r="L1555" s="61"/>
      <c r="M1555" s="61"/>
      <c r="N1555" s="61"/>
      <c r="O1555" s="61"/>
      <c r="P1555" s="61"/>
      <c r="Q1555" s="61"/>
      <c r="R1555" s="61"/>
      <c r="S1555" s="61"/>
    </row>
    <row r="1556" spans="2:19" x14ac:dyDescent="0.25">
      <c r="B1556" s="61"/>
      <c r="C1556" s="61"/>
      <c r="D1556" s="61"/>
      <c r="E1556" s="61"/>
      <c r="F1556" s="61"/>
      <c r="G1556" s="61"/>
      <c r="H1556" s="61"/>
      <c r="I1556" s="61"/>
      <c r="J1556" s="61"/>
      <c r="K1556" s="61"/>
      <c r="L1556" s="61"/>
      <c r="M1556" s="61"/>
      <c r="N1556" s="61"/>
      <c r="O1556" s="61"/>
      <c r="P1556" s="61"/>
      <c r="Q1556" s="61"/>
      <c r="R1556" s="61"/>
      <c r="S1556" s="61"/>
    </row>
    <row r="1557" spans="2:19" x14ac:dyDescent="0.25">
      <c r="B1557" s="61"/>
      <c r="C1557" s="61"/>
      <c r="D1557" s="61"/>
      <c r="E1557" s="61"/>
      <c r="F1557" s="61"/>
      <c r="G1557" s="61"/>
      <c r="H1557" s="61"/>
      <c r="I1557" s="61"/>
      <c r="J1557" s="61"/>
      <c r="K1557" s="61"/>
      <c r="L1557" s="61"/>
      <c r="M1557" s="61"/>
      <c r="N1557" s="61"/>
      <c r="O1557" s="61"/>
      <c r="P1557" s="61"/>
      <c r="Q1557" s="61"/>
      <c r="R1557" s="61"/>
      <c r="S1557" s="61"/>
    </row>
    <row r="1558" spans="2:19" x14ac:dyDescent="0.25">
      <c r="B1558" s="61"/>
      <c r="C1558" s="61"/>
      <c r="D1558" s="61"/>
      <c r="E1558" s="61"/>
      <c r="F1558" s="61"/>
      <c r="G1558" s="61"/>
      <c r="H1558" s="61"/>
      <c r="I1558" s="61"/>
      <c r="J1558" s="61"/>
      <c r="K1558" s="61"/>
      <c r="L1558" s="61"/>
      <c r="M1558" s="61"/>
      <c r="N1558" s="61"/>
      <c r="O1558" s="61"/>
      <c r="P1558" s="61"/>
      <c r="Q1558" s="61"/>
      <c r="R1558" s="61"/>
      <c r="S1558" s="61"/>
    </row>
    <row r="1559" spans="2:19" x14ac:dyDescent="0.25">
      <c r="B1559" s="61"/>
      <c r="C1559" s="61"/>
      <c r="D1559" s="61"/>
      <c r="E1559" s="61"/>
      <c r="F1559" s="61"/>
      <c r="G1559" s="61"/>
      <c r="H1559" s="61"/>
      <c r="I1559" s="61"/>
      <c r="J1559" s="61"/>
      <c r="K1559" s="61"/>
      <c r="L1559" s="61"/>
      <c r="M1559" s="61"/>
      <c r="N1559" s="61"/>
      <c r="O1559" s="61"/>
      <c r="P1559" s="61"/>
      <c r="Q1559" s="61"/>
      <c r="R1559" s="61"/>
      <c r="S1559" s="61"/>
    </row>
    <row r="1560" spans="2:19" x14ac:dyDescent="0.25">
      <c r="B1560" s="61"/>
      <c r="C1560" s="61"/>
      <c r="D1560" s="61"/>
      <c r="E1560" s="61"/>
      <c r="F1560" s="61"/>
      <c r="G1560" s="61"/>
      <c r="H1560" s="61"/>
      <c r="I1560" s="61"/>
      <c r="J1560" s="61"/>
      <c r="K1560" s="61"/>
      <c r="L1560" s="61"/>
      <c r="M1560" s="61"/>
      <c r="N1560" s="61"/>
      <c r="O1560" s="61"/>
      <c r="P1560" s="61"/>
      <c r="Q1560" s="61"/>
      <c r="R1560" s="61"/>
      <c r="S1560" s="61"/>
    </row>
    <row r="1561" spans="2:19" x14ac:dyDescent="0.25">
      <c r="B1561" s="61"/>
      <c r="C1561" s="61"/>
      <c r="D1561" s="61"/>
      <c r="E1561" s="61"/>
      <c r="F1561" s="61"/>
      <c r="G1561" s="61"/>
      <c r="H1561" s="61"/>
      <c r="I1561" s="61"/>
      <c r="J1561" s="61"/>
      <c r="K1561" s="61"/>
      <c r="L1561" s="61"/>
      <c r="M1561" s="61"/>
      <c r="N1561" s="61"/>
      <c r="O1561" s="61"/>
      <c r="P1561" s="61"/>
      <c r="Q1561" s="61"/>
      <c r="R1561" s="61"/>
      <c r="S1561" s="61"/>
    </row>
    <row r="1562" spans="2:19" x14ac:dyDescent="0.25">
      <c r="B1562" s="61"/>
      <c r="C1562" s="61"/>
      <c r="D1562" s="61"/>
      <c r="E1562" s="61"/>
      <c r="F1562" s="61"/>
      <c r="G1562" s="61"/>
      <c r="H1562" s="61"/>
      <c r="I1562" s="61"/>
      <c r="J1562" s="61"/>
      <c r="K1562" s="61"/>
      <c r="L1562" s="61"/>
      <c r="M1562" s="61"/>
      <c r="N1562" s="61"/>
      <c r="O1562" s="61"/>
      <c r="P1562" s="61"/>
      <c r="Q1562" s="61"/>
      <c r="R1562" s="61"/>
      <c r="S1562" s="61"/>
    </row>
    <row r="1563" spans="2:19" x14ac:dyDescent="0.25">
      <c r="B1563" s="61"/>
      <c r="C1563" s="61"/>
      <c r="D1563" s="61"/>
      <c r="E1563" s="61"/>
      <c r="F1563" s="61"/>
      <c r="G1563" s="61"/>
      <c r="H1563" s="61"/>
      <c r="I1563" s="61"/>
      <c r="J1563" s="61"/>
      <c r="K1563" s="61"/>
      <c r="L1563" s="61"/>
      <c r="M1563" s="61"/>
      <c r="N1563" s="61"/>
      <c r="O1563" s="61"/>
      <c r="P1563" s="61"/>
      <c r="Q1563" s="61"/>
      <c r="R1563" s="61"/>
      <c r="S1563" s="61"/>
    </row>
    <row r="1564" spans="2:19" x14ac:dyDescent="0.25">
      <c r="B1564" s="61"/>
      <c r="C1564" s="61"/>
      <c r="D1564" s="61"/>
      <c r="E1564" s="61"/>
      <c r="F1564" s="61"/>
      <c r="G1564" s="61"/>
      <c r="H1564" s="61"/>
      <c r="I1564" s="61"/>
      <c r="J1564" s="61"/>
      <c r="K1564" s="61"/>
      <c r="L1564" s="61"/>
      <c r="M1564" s="61"/>
      <c r="N1564" s="61"/>
      <c r="O1564" s="61"/>
      <c r="P1564" s="61"/>
      <c r="Q1564" s="61"/>
      <c r="R1564" s="61"/>
      <c r="S1564" s="61"/>
    </row>
    <row r="1565" spans="2:19" x14ac:dyDescent="0.25">
      <c r="B1565" s="61"/>
      <c r="C1565" s="61"/>
      <c r="D1565" s="61"/>
      <c r="E1565" s="61"/>
      <c r="F1565" s="61"/>
      <c r="G1565" s="61"/>
      <c r="H1565" s="61"/>
      <c r="I1565" s="61"/>
      <c r="J1565" s="61"/>
      <c r="K1565" s="61"/>
      <c r="L1565" s="61"/>
      <c r="M1565" s="61"/>
      <c r="N1565" s="61"/>
      <c r="O1565" s="61"/>
      <c r="P1565" s="61"/>
      <c r="Q1565" s="61"/>
      <c r="R1565" s="61"/>
      <c r="S1565" s="61"/>
    </row>
    <row r="1566" spans="2:19" x14ac:dyDescent="0.25">
      <c r="B1566" s="61"/>
      <c r="C1566" s="61"/>
      <c r="D1566" s="61"/>
      <c r="E1566" s="61"/>
      <c r="F1566" s="61"/>
      <c r="G1566" s="61"/>
      <c r="H1566" s="61"/>
      <c r="I1566" s="61"/>
      <c r="J1566" s="61"/>
      <c r="K1566" s="61"/>
      <c r="L1566" s="61"/>
      <c r="M1566" s="61"/>
      <c r="N1566" s="61"/>
      <c r="O1566" s="61"/>
      <c r="P1566" s="61"/>
      <c r="Q1566" s="61"/>
      <c r="R1566" s="61"/>
      <c r="S1566" s="61"/>
    </row>
    <row r="1567" spans="2:19" x14ac:dyDescent="0.25">
      <c r="B1567" s="61"/>
      <c r="C1567" s="61"/>
      <c r="D1567" s="61"/>
      <c r="E1567" s="61"/>
      <c r="F1567" s="61"/>
      <c r="G1567" s="61"/>
      <c r="H1567" s="61"/>
      <c r="I1567" s="61"/>
      <c r="J1567" s="61"/>
      <c r="K1567" s="61"/>
      <c r="L1567" s="61"/>
      <c r="M1567" s="61"/>
      <c r="N1567" s="61"/>
      <c r="O1567" s="61"/>
      <c r="P1567" s="61"/>
      <c r="Q1567" s="61"/>
      <c r="R1567" s="61"/>
      <c r="S1567" s="61"/>
    </row>
    <row r="1568" spans="2:19" x14ac:dyDescent="0.25">
      <c r="B1568" s="61"/>
      <c r="C1568" s="61"/>
      <c r="D1568" s="61"/>
      <c r="E1568" s="61"/>
      <c r="F1568" s="61"/>
      <c r="G1568" s="61"/>
      <c r="H1568" s="61"/>
      <c r="I1568" s="61"/>
      <c r="J1568" s="61"/>
      <c r="K1568" s="61"/>
      <c r="L1568" s="61"/>
      <c r="M1568" s="61"/>
      <c r="N1568" s="61"/>
      <c r="O1568" s="61"/>
      <c r="P1568" s="61"/>
      <c r="Q1568" s="61"/>
      <c r="R1568" s="61"/>
      <c r="S1568" s="61"/>
    </row>
    <row r="1569" spans="2:19" x14ac:dyDescent="0.25">
      <c r="B1569" s="61"/>
      <c r="C1569" s="61"/>
      <c r="D1569" s="61"/>
      <c r="E1569" s="61"/>
      <c r="F1569" s="61"/>
      <c r="G1569" s="61"/>
      <c r="H1569" s="61"/>
      <c r="I1569" s="61"/>
      <c r="J1569" s="61"/>
      <c r="K1569" s="61"/>
      <c r="L1569" s="61"/>
      <c r="M1569" s="61"/>
      <c r="N1569" s="61"/>
      <c r="O1569" s="61"/>
      <c r="P1569" s="61"/>
      <c r="Q1569" s="61"/>
      <c r="R1569" s="61"/>
      <c r="S1569" s="61"/>
    </row>
    <row r="1570" spans="2:19" x14ac:dyDescent="0.25">
      <c r="B1570" s="61"/>
      <c r="C1570" s="61"/>
      <c r="D1570" s="61"/>
      <c r="E1570" s="61"/>
      <c r="F1570" s="61"/>
      <c r="G1570" s="61"/>
      <c r="H1570" s="61"/>
      <c r="I1570" s="61"/>
      <c r="J1570" s="61"/>
      <c r="K1570" s="61"/>
      <c r="L1570" s="61"/>
      <c r="M1570" s="61"/>
      <c r="N1570" s="61"/>
      <c r="O1570" s="61"/>
      <c r="P1570" s="61"/>
      <c r="Q1570" s="61"/>
      <c r="R1570" s="61"/>
      <c r="S1570" s="61"/>
    </row>
    <row r="1571" spans="2:19" x14ac:dyDescent="0.25">
      <c r="B1571" s="61"/>
      <c r="C1571" s="61"/>
      <c r="D1571" s="61"/>
      <c r="E1571" s="61"/>
      <c r="F1571" s="61"/>
      <c r="G1571" s="61"/>
      <c r="H1571" s="61"/>
      <c r="I1571" s="61"/>
      <c r="J1571" s="61"/>
      <c r="K1571" s="61"/>
      <c r="L1571" s="61"/>
      <c r="M1571" s="61"/>
      <c r="N1571" s="61"/>
      <c r="O1571" s="61"/>
      <c r="P1571" s="61"/>
      <c r="Q1571" s="61"/>
      <c r="R1571" s="61"/>
      <c r="S1571" s="61"/>
    </row>
    <row r="1572" spans="2:19" x14ac:dyDescent="0.25">
      <c r="B1572" s="61"/>
      <c r="C1572" s="61"/>
      <c r="D1572" s="61"/>
      <c r="E1572" s="61"/>
      <c r="F1572" s="61"/>
      <c r="G1572" s="61"/>
      <c r="H1572" s="61"/>
      <c r="I1572" s="61"/>
      <c r="J1572" s="61"/>
      <c r="K1572" s="61"/>
      <c r="L1572" s="61"/>
      <c r="M1572" s="61"/>
      <c r="N1572" s="61"/>
      <c r="O1572" s="61"/>
      <c r="P1572" s="61"/>
      <c r="Q1572" s="61"/>
      <c r="R1572" s="61"/>
      <c r="S1572" s="61"/>
    </row>
    <row r="1573" spans="2:19" x14ac:dyDescent="0.25">
      <c r="B1573" s="61"/>
      <c r="C1573" s="61"/>
      <c r="D1573" s="61"/>
      <c r="E1573" s="61"/>
      <c r="F1573" s="61"/>
      <c r="G1573" s="61"/>
      <c r="H1573" s="61"/>
      <c r="I1573" s="61"/>
      <c r="J1573" s="61"/>
      <c r="K1573" s="61"/>
      <c r="L1573" s="61"/>
      <c r="M1573" s="61"/>
      <c r="N1573" s="61"/>
      <c r="O1573" s="61"/>
      <c r="P1573" s="61"/>
      <c r="Q1573" s="61"/>
      <c r="R1573" s="61"/>
      <c r="S1573" s="61"/>
    </row>
    <row r="1574" spans="2:19" x14ac:dyDescent="0.25">
      <c r="B1574" s="61"/>
      <c r="C1574" s="61"/>
      <c r="D1574" s="61"/>
      <c r="E1574" s="61"/>
      <c r="F1574" s="61"/>
      <c r="G1574" s="61"/>
      <c r="H1574" s="61"/>
      <c r="I1574" s="61"/>
      <c r="J1574" s="61"/>
      <c r="K1574" s="61"/>
      <c r="L1574" s="61"/>
      <c r="M1574" s="61"/>
      <c r="N1574" s="61"/>
      <c r="O1574" s="61"/>
      <c r="P1574" s="61"/>
      <c r="Q1574" s="61"/>
      <c r="R1574" s="61"/>
      <c r="S1574" s="61"/>
    </row>
    <row r="1575" spans="2:19" x14ac:dyDescent="0.25">
      <c r="B1575" s="61"/>
      <c r="C1575" s="61"/>
      <c r="D1575" s="61"/>
      <c r="E1575" s="61"/>
      <c r="F1575" s="61"/>
      <c r="G1575" s="61"/>
      <c r="H1575" s="61"/>
      <c r="I1575" s="61"/>
      <c r="J1575" s="61"/>
      <c r="K1575" s="61"/>
      <c r="L1575" s="61"/>
      <c r="M1575" s="61"/>
      <c r="N1575" s="61"/>
      <c r="O1575" s="61"/>
      <c r="P1575" s="61"/>
      <c r="Q1575" s="61"/>
      <c r="R1575" s="61"/>
      <c r="S1575" s="61"/>
    </row>
    <row r="1576" spans="2:19" x14ac:dyDescent="0.25">
      <c r="B1576" s="61"/>
      <c r="C1576" s="61"/>
      <c r="D1576" s="61"/>
      <c r="E1576" s="61"/>
      <c r="F1576" s="61"/>
      <c r="G1576" s="61"/>
      <c r="H1576" s="61"/>
      <c r="I1576" s="61"/>
      <c r="J1576" s="61"/>
      <c r="K1576" s="61"/>
      <c r="L1576" s="61"/>
      <c r="M1576" s="61"/>
      <c r="N1576" s="61"/>
      <c r="O1576" s="61"/>
      <c r="P1576" s="61"/>
      <c r="Q1576" s="61"/>
      <c r="R1576" s="61"/>
      <c r="S1576" s="61"/>
    </row>
    <row r="1577" spans="2:19" x14ac:dyDescent="0.25">
      <c r="B1577" s="61"/>
      <c r="C1577" s="61"/>
      <c r="D1577" s="61"/>
      <c r="E1577" s="61"/>
      <c r="F1577" s="61"/>
      <c r="G1577" s="61"/>
      <c r="H1577" s="61"/>
      <c r="I1577" s="61"/>
      <c r="J1577" s="61"/>
      <c r="K1577" s="61"/>
      <c r="L1577" s="61"/>
      <c r="M1577" s="61"/>
      <c r="N1577" s="61"/>
      <c r="O1577" s="61"/>
      <c r="P1577" s="61"/>
      <c r="Q1577" s="61"/>
      <c r="R1577" s="61"/>
      <c r="S1577" s="61"/>
    </row>
    <row r="1578" spans="2:19" x14ac:dyDescent="0.25">
      <c r="B1578" s="61"/>
      <c r="C1578" s="61"/>
      <c r="D1578" s="61"/>
      <c r="E1578" s="61"/>
      <c r="F1578" s="61"/>
      <c r="G1578" s="61"/>
      <c r="H1578" s="61"/>
      <c r="I1578" s="61"/>
      <c r="J1578" s="61"/>
      <c r="K1578" s="61"/>
      <c r="L1578" s="61"/>
      <c r="M1578" s="61"/>
      <c r="N1578" s="61"/>
      <c r="O1578" s="61"/>
      <c r="P1578" s="61"/>
      <c r="Q1578" s="61"/>
      <c r="R1578" s="61"/>
      <c r="S1578" s="61"/>
    </row>
    <row r="1579" spans="2:19" x14ac:dyDescent="0.25">
      <c r="B1579" s="61"/>
      <c r="C1579" s="61"/>
      <c r="D1579" s="61"/>
      <c r="E1579" s="61"/>
      <c r="F1579" s="61"/>
      <c r="G1579" s="61"/>
      <c r="H1579" s="61"/>
      <c r="I1579" s="61"/>
      <c r="J1579" s="61"/>
      <c r="K1579" s="61"/>
      <c r="L1579" s="61"/>
      <c r="M1579" s="61"/>
      <c r="N1579" s="61"/>
      <c r="O1579" s="61"/>
      <c r="P1579" s="61"/>
      <c r="Q1579" s="61"/>
      <c r="R1579" s="61"/>
      <c r="S1579" s="61"/>
    </row>
    <row r="1580" spans="2:19" x14ac:dyDescent="0.25">
      <c r="B1580" s="61"/>
      <c r="C1580" s="61"/>
      <c r="D1580" s="61"/>
      <c r="E1580" s="61"/>
      <c r="F1580" s="61"/>
      <c r="G1580" s="61"/>
      <c r="H1580" s="61"/>
      <c r="I1580" s="61"/>
      <c r="J1580" s="61"/>
      <c r="K1580" s="61"/>
      <c r="L1580" s="61"/>
      <c r="M1580" s="61"/>
      <c r="N1580" s="61"/>
      <c r="O1580" s="61"/>
      <c r="P1580" s="61"/>
      <c r="Q1580" s="61"/>
      <c r="R1580" s="61"/>
      <c r="S1580" s="61"/>
    </row>
    <row r="1581" spans="2:19" x14ac:dyDescent="0.25">
      <c r="B1581" s="61"/>
      <c r="C1581" s="61"/>
      <c r="D1581" s="61"/>
      <c r="E1581" s="61"/>
      <c r="F1581" s="61"/>
      <c r="G1581" s="61"/>
      <c r="H1581" s="61"/>
      <c r="I1581" s="61"/>
      <c r="J1581" s="61"/>
      <c r="K1581" s="61"/>
      <c r="L1581" s="61"/>
      <c r="M1581" s="61"/>
      <c r="N1581" s="61"/>
      <c r="O1581" s="61"/>
      <c r="P1581" s="61"/>
      <c r="Q1581" s="61"/>
      <c r="R1581" s="61"/>
      <c r="S1581" s="61"/>
    </row>
    <row r="1582" spans="2:19" x14ac:dyDescent="0.25">
      <c r="B1582" s="61"/>
      <c r="C1582" s="61"/>
      <c r="D1582" s="61"/>
      <c r="E1582" s="61"/>
      <c r="F1582" s="61"/>
      <c r="G1582" s="61"/>
      <c r="H1582" s="61"/>
      <c r="I1582" s="61"/>
      <c r="J1582" s="61"/>
      <c r="K1582" s="61"/>
      <c r="L1582" s="61"/>
      <c r="M1582" s="61"/>
      <c r="N1582" s="61"/>
      <c r="O1582" s="61"/>
      <c r="P1582" s="61"/>
      <c r="Q1582" s="61"/>
      <c r="R1582" s="61"/>
      <c r="S1582" s="61"/>
    </row>
    <row r="1583" spans="2:19" x14ac:dyDescent="0.25">
      <c r="B1583" s="61"/>
      <c r="C1583" s="61"/>
      <c r="D1583" s="61"/>
      <c r="E1583" s="61"/>
      <c r="F1583" s="61"/>
      <c r="G1583" s="61"/>
      <c r="H1583" s="61"/>
      <c r="I1583" s="61"/>
      <c r="J1583" s="61"/>
      <c r="K1583" s="61"/>
      <c r="L1583" s="61"/>
      <c r="M1583" s="61"/>
      <c r="N1583" s="61"/>
      <c r="O1583" s="61"/>
      <c r="P1583" s="61"/>
      <c r="Q1583" s="61"/>
      <c r="R1583" s="61"/>
      <c r="S1583" s="61"/>
    </row>
    <row r="1584" spans="2:19" x14ac:dyDescent="0.25">
      <c r="B1584" s="61"/>
      <c r="C1584" s="61"/>
      <c r="D1584" s="61"/>
      <c r="E1584" s="61"/>
      <c r="F1584" s="61"/>
      <c r="G1584" s="61"/>
      <c r="H1584" s="61"/>
      <c r="I1584" s="61"/>
      <c r="J1584" s="61"/>
      <c r="K1584" s="61"/>
      <c r="L1584" s="61"/>
      <c r="M1584" s="61"/>
      <c r="N1584" s="61"/>
      <c r="O1584" s="61"/>
      <c r="P1584" s="61"/>
      <c r="Q1584" s="61"/>
      <c r="R1584" s="61"/>
      <c r="S1584" s="61"/>
    </row>
    <row r="1585" spans="2:19" x14ac:dyDescent="0.25">
      <c r="B1585" s="61"/>
      <c r="C1585" s="61"/>
      <c r="D1585" s="61"/>
      <c r="E1585" s="61"/>
      <c r="F1585" s="61"/>
      <c r="G1585" s="61"/>
      <c r="H1585" s="61"/>
      <c r="I1585" s="61"/>
      <c r="J1585" s="61"/>
      <c r="K1585" s="61"/>
      <c r="L1585" s="61"/>
      <c r="M1585" s="61"/>
      <c r="N1585" s="61"/>
      <c r="O1585" s="61"/>
      <c r="P1585" s="61"/>
      <c r="Q1585" s="61"/>
      <c r="R1585" s="61"/>
      <c r="S1585" s="61"/>
    </row>
    <row r="1586" spans="2:19" x14ac:dyDescent="0.25">
      <c r="B1586" s="61"/>
      <c r="C1586" s="61"/>
      <c r="D1586" s="61"/>
      <c r="E1586" s="61"/>
      <c r="F1586" s="61"/>
      <c r="G1586" s="61"/>
      <c r="H1586" s="61"/>
      <c r="I1586" s="61"/>
      <c r="J1586" s="61"/>
      <c r="K1586" s="61"/>
      <c r="L1586" s="61"/>
      <c r="M1586" s="61"/>
      <c r="N1586" s="61"/>
      <c r="O1586" s="61"/>
      <c r="P1586" s="61"/>
      <c r="Q1586" s="61"/>
      <c r="R1586" s="61"/>
      <c r="S1586" s="61"/>
    </row>
    <row r="1587" spans="2:19" x14ac:dyDescent="0.25">
      <c r="B1587" s="61"/>
      <c r="C1587" s="61"/>
      <c r="D1587" s="61"/>
      <c r="E1587" s="61"/>
      <c r="F1587" s="61"/>
      <c r="G1587" s="61"/>
      <c r="H1587" s="61"/>
      <c r="I1587" s="61"/>
      <c r="J1587" s="61"/>
      <c r="K1587" s="61"/>
      <c r="L1587" s="61"/>
      <c r="M1587" s="61"/>
      <c r="N1587" s="61"/>
      <c r="O1587" s="61"/>
      <c r="P1587" s="61"/>
      <c r="Q1587" s="61"/>
      <c r="R1587" s="61"/>
      <c r="S1587" s="61"/>
    </row>
    <row r="1588" spans="2:19" x14ac:dyDescent="0.25">
      <c r="B1588" s="61"/>
      <c r="C1588" s="61"/>
      <c r="D1588" s="61"/>
      <c r="E1588" s="61"/>
      <c r="F1588" s="61"/>
      <c r="G1588" s="61"/>
      <c r="H1588" s="61"/>
      <c r="I1588" s="61"/>
      <c r="J1588" s="61"/>
      <c r="K1588" s="61"/>
      <c r="L1588" s="61"/>
      <c r="M1588" s="61"/>
      <c r="N1588" s="61"/>
      <c r="O1588" s="61"/>
      <c r="P1588" s="61"/>
      <c r="Q1588" s="61"/>
      <c r="R1588" s="61"/>
      <c r="S1588" s="61"/>
    </row>
    <row r="1589" spans="2:19" x14ac:dyDescent="0.25">
      <c r="B1589" s="61"/>
      <c r="C1589" s="61"/>
      <c r="D1589" s="61"/>
      <c r="E1589" s="61"/>
      <c r="F1589" s="61"/>
      <c r="G1589" s="61"/>
      <c r="H1589" s="61"/>
      <c r="I1589" s="61"/>
      <c r="J1589" s="61"/>
      <c r="K1589" s="61"/>
      <c r="L1589" s="61"/>
      <c r="M1589" s="61"/>
      <c r="N1589" s="61"/>
      <c r="O1589" s="61"/>
      <c r="P1589" s="61"/>
      <c r="Q1589" s="61"/>
      <c r="R1589" s="61"/>
      <c r="S1589" s="61"/>
    </row>
    <row r="1590" spans="2:19" x14ac:dyDescent="0.25">
      <c r="B1590" s="61"/>
      <c r="C1590" s="61"/>
      <c r="D1590" s="61"/>
      <c r="E1590" s="61"/>
      <c r="F1590" s="61"/>
      <c r="G1590" s="61"/>
      <c r="H1590" s="61"/>
      <c r="I1590" s="61"/>
      <c r="J1590" s="61"/>
      <c r="K1590" s="61"/>
      <c r="L1590" s="61"/>
      <c r="M1590" s="61"/>
      <c r="N1590" s="61"/>
      <c r="O1590" s="61"/>
      <c r="P1590" s="61"/>
      <c r="Q1590" s="61"/>
      <c r="R1590" s="61"/>
      <c r="S1590" s="61"/>
    </row>
    <row r="1591" spans="2:19" x14ac:dyDescent="0.25">
      <c r="B1591" s="61"/>
      <c r="C1591" s="61"/>
      <c r="D1591" s="61"/>
      <c r="E1591" s="61"/>
      <c r="F1591" s="61"/>
      <c r="G1591" s="61"/>
      <c r="H1591" s="61"/>
      <c r="I1591" s="61"/>
      <c r="J1591" s="61"/>
      <c r="K1591" s="61"/>
      <c r="L1591" s="61"/>
      <c r="M1591" s="61"/>
      <c r="N1591" s="61"/>
      <c r="O1591" s="61"/>
      <c r="P1591" s="61"/>
      <c r="Q1591" s="61"/>
      <c r="R1591" s="61"/>
      <c r="S1591" s="61"/>
    </row>
    <row r="1592" spans="2:19" x14ac:dyDescent="0.25">
      <c r="B1592" s="61"/>
      <c r="C1592" s="61"/>
      <c r="D1592" s="61"/>
      <c r="E1592" s="61"/>
      <c r="F1592" s="61"/>
      <c r="G1592" s="61"/>
      <c r="H1592" s="61"/>
      <c r="I1592" s="61"/>
      <c r="J1592" s="61"/>
      <c r="K1592" s="61"/>
      <c r="L1592" s="61"/>
      <c r="M1592" s="61"/>
      <c r="N1592" s="61"/>
      <c r="O1592" s="61"/>
      <c r="P1592" s="61"/>
      <c r="Q1592" s="61"/>
      <c r="R1592" s="61"/>
      <c r="S1592" s="61"/>
    </row>
    <row r="1593" spans="2:19" x14ac:dyDescent="0.25">
      <c r="B1593" s="61"/>
      <c r="C1593" s="61"/>
      <c r="D1593" s="61"/>
      <c r="E1593" s="61"/>
      <c r="F1593" s="61"/>
      <c r="G1593" s="61"/>
      <c r="H1593" s="61"/>
      <c r="I1593" s="61"/>
      <c r="J1593" s="61"/>
      <c r="K1593" s="61"/>
      <c r="L1593" s="61"/>
      <c r="M1593" s="61"/>
      <c r="N1593" s="61"/>
      <c r="O1593" s="61"/>
      <c r="P1593" s="61"/>
      <c r="Q1593" s="61"/>
      <c r="R1593" s="61"/>
      <c r="S1593" s="61"/>
    </row>
    <row r="1594" spans="2:19" x14ac:dyDescent="0.25">
      <c r="B1594" s="61"/>
      <c r="C1594" s="61"/>
      <c r="D1594" s="61"/>
      <c r="E1594" s="61"/>
      <c r="F1594" s="61"/>
      <c r="G1594" s="61"/>
      <c r="H1594" s="61"/>
      <c r="I1594" s="61"/>
      <c r="J1594" s="61"/>
      <c r="K1594" s="61"/>
      <c r="L1594" s="61"/>
      <c r="M1594" s="61"/>
      <c r="N1594" s="61"/>
      <c r="O1594" s="61"/>
      <c r="P1594" s="61"/>
      <c r="Q1594" s="61"/>
      <c r="R1594" s="61"/>
      <c r="S1594" s="61"/>
    </row>
    <row r="1595" spans="2:19" x14ac:dyDescent="0.25">
      <c r="B1595" s="61"/>
      <c r="C1595" s="61"/>
      <c r="D1595" s="61"/>
      <c r="E1595" s="61"/>
      <c r="F1595" s="61"/>
      <c r="G1595" s="61"/>
      <c r="H1595" s="61"/>
      <c r="I1595" s="61"/>
      <c r="J1595" s="61"/>
      <c r="K1595" s="61"/>
      <c r="L1595" s="61"/>
      <c r="M1595" s="61"/>
      <c r="N1595" s="61"/>
      <c r="O1595" s="61"/>
      <c r="P1595" s="61"/>
      <c r="Q1595" s="61"/>
      <c r="R1595" s="61"/>
      <c r="S1595" s="61"/>
    </row>
    <row r="1596" spans="2:19" x14ac:dyDescent="0.25">
      <c r="B1596" s="61"/>
      <c r="C1596" s="61"/>
      <c r="D1596" s="61"/>
      <c r="E1596" s="61"/>
      <c r="F1596" s="61"/>
      <c r="G1596" s="61"/>
      <c r="H1596" s="61"/>
      <c r="I1596" s="61"/>
      <c r="J1596" s="61"/>
      <c r="K1596" s="61"/>
      <c r="L1596" s="61"/>
      <c r="M1596" s="61"/>
      <c r="N1596" s="61"/>
      <c r="O1596" s="61"/>
      <c r="P1596" s="61"/>
      <c r="Q1596" s="61"/>
      <c r="R1596" s="61"/>
      <c r="S1596" s="61"/>
    </row>
    <row r="1597" spans="2:19" x14ac:dyDescent="0.25">
      <c r="B1597" s="61"/>
      <c r="C1597" s="61"/>
      <c r="D1597" s="61"/>
      <c r="E1597" s="61"/>
      <c r="F1597" s="61"/>
      <c r="G1597" s="61"/>
      <c r="H1597" s="61"/>
      <c r="I1597" s="61"/>
      <c r="J1597" s="61"/>
      <c r="K1597" s="61"/>
      <c r="L1597" s="61"/>
      <c r="M1597" s="61"/>
      <c r="N1597" s="61"/>
      <c r="O1597" s="61"/>
      <c r="P1597" s="61"/>
      <c r="Q1597" s="61"/>
      <c r="R1597" s="61"/>
      <c r="S1597" s="61"/>
    </row>
    <row r="1598" spans="2:19" x14ac:dyDescent="0.25">
      <c r="B1598" s="61"/>
      <c r="C1598" s="61"/>
      <c r="D1598" s="61"/>
      <c r="E1598" s="61"/>
      <c r="F1598" s="61"/>
      <c r="G1598" s="61"/>
      <c r="H1598" s="61"/>
      <c r="I1598" s="61"/>
      <c r="J1598" s="61"/>
      <c r="K1598" s="61"/>
      <c r="L1598" s="61"/>
      <c r="M1598" s="61"/>
      <c r="N1598" s="61"/>
      <c r="O1598" s="61"/>
      <c r="P1598" s="61"/>
      <c r="Q1598" s="61"/>
      <c r="R1598" s="61"/>
      <c r="S1598" s="61"/>
    </row>
    <row r="1599" spans="2:19" x14ac:dyDescent="0.25">
      <c r="B1599" s="61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  <c r="O1599" s="61"/>
      <c r="P1599" s="61"/>
      <c r="Q1599" s="61"/>
      <c r="R1599" s="61"/>
      <c r="S1599" s="61"/>
    </row>
    <row r="1600" spans="2:19" x14ac:dyDescent="0.25">
      <c r="B1600" s="61"/>
      <c r="C1600" s="61"/>
      <c r="D1600" s="61"/>
      <c r="E1600" s="61"/>
      <c r="F1600" s="61"/>
      <c r="G1600" s="61"/>
      <c r="H1600" s="61"/>
      <c r="I1600" s="61"/>
      <c r="J1600" s="61"/>
      <c r="K1600" s="61"/>
      <c r="L1600" s="61"/>
      <c r="M1600" s="61"/>
      <c r="N1600" s="61"/>
      <c r="O1600" s="61"/>
      <c r="P1600" s="61"/>
      <c r="Q1600" s="61"/>
      <c r="R1600" s="61"/>
      <c r="S1600" s="61"/>
    </row>
    <row r="1601" spans="2:19" x14ac:dyDescent="0.25">
      <c r="B1601" s="61"/>
      <c r="C1601" s="61"/>
      <c r="D1601" s="61"/>
      <c r="E1601" s="61"/>
      <c r="F1601" s="61"/>
      <c r="G1601" s="61"/>
      <c r="H1601" s="61"/>
      <c r="I1601" s="61"/>
      <c r="J1601" s="61"/>
      <c r="K1601" s="61"/>
      <c r="L1601" s="61"/>
      <c r="M1601" s="61"/>
      <c r="N1601" s="61"/>
      <c r="O1601" s="61"/>
      <c r="P1601" s="61"/>
      <c r="Q1601" s="61"/>
      <c r="R1601" s="61"/>
      <c r="S1601" s="61"/>
    </row>
    <row r="1602" spans="2:19" x14ac:dyDescent="0.25">
      <c r="B1602" s="61"/>
      <c r="C1602" s="61"/>
      <c r="D1602" s="61"/>
      <c r="E1602" s="61"/>
      <c r="F1602" s="61"/>
      <c r="G1602" s="61"/>
      <c r="H1602" s="61"/>
      <c r="I1602" s="61"/>
      <c r="J1602" s="61"/>
      <c r="K1602" s="61"/>
      <c r="L1602" s="61"/>
      <c r="M1602" s="61"/>
      <c r="N1602" s="61"/>
      <c r="O1602" s="61"/>
      <c r="P1602" s="61"/>
      <c r="Q1602" s="61"/>
      <c r="R1602" s="61"/>
      <c r="S1602" s="61"/>
    </row>
    <row r="1603" spans="2:19" x14ac:dyDescent="0.25">
      <c r="B1603" s="61"/>
      <c r="C1603" s="61"/>
      <c r="D1603" s="61"/>
      <c r="E1603" s="61"/>
      <c r="F1603" s="61"/>
      <c r="G1603" s="61"/>
      <c r="H1603" s="61"/>
      <c r="I1603" s="61"/>
      <c r="J1603" s="61"/>
      <c r="K1603" s="61"/>
      <c r="L1603" s="61"/>
      <c r="M1603" s="61"/>
      <c r="N1603" s="61"/>
      <c r="O1603" s="61"/>
      <c r="P1603" s="61"/>
      <c r="Q1603" s="61"/>
      <c r="R1603" s="61"/>
      <c r="S1603" s="61"/>
    </row>
    <row r="1604" spans="2:19" x14ac:dyDescent="0.25">
      <c r="B1604" s="61"/>
      <c r="C1604" s="61"/>
      <c r="D1604" s="61"/>
      <c r="E1604" s="61"/>
      <c r="F1604" s="61"/>
      <c r="G1604" s="61"/>
      <c r="H1604" s="61"/>
      <c r="I1604" s="61"/>
      <c r="J1604" s="61"/>
      <c r="K1604" s="61"/>
      <c r="L1604" s="61"/>
      <c r="M1604" s="61"/>
      <c r="N1604" s="61"/>
      <c r="O1604" s="61"/>
      <c r="P1604" s="61"/>
      <c r="Q1604" s="61"/>
      <c r="R1604" s="61"/>
      <c r="S1604" s="61"/>
    </row>
    <row r="1605" spans="2:19" x14ac:dyDescent="0.25">
      <c r="B1605" s="61"/>
      <c r="C1605" s="61"/>
      <c r="D1605" s="61"/>
      <c r="E1605" s="61"/>
      <c r="F1605" s="61"/>
      <c r="G1605" s="61"/>
      <c r="H1605" s="61"/>
      <c r="I1605" s="61"/>
      <c r="J1605" s="61"/>
      <c r="K1605" s="61"/>
      <c r="L1605" s="61"/>
      <c r="M1605" s="61"/>
      <c r="N1605" s="61"/>
      <c r="O1605" s="61"/>
      <c r="P1605" s="61"/>
      <c r="Q1605" s="61"/>
      <c r="R1605" s="61"/>
      <c r="S1605" s="61"/>
    </row>
    <row r="1606" spans="2:19" x14ac:dyDescent="0.25">
      <c r="B1606" s="61"/>
      <c r="C1606" s="61"/>
      <c r="D1606" s="61"/>
      <c r="E1606" s="61"/>
      <c r="F1606" s="61"/>
      <c r="G1606" s="61"/>
      <c r="H1606" s="61"/>
      <c r="I1606" s="61"/>
      <c r="J1606" s="61"/>
      <c r="K1606" s="61"/>
      <c r="L1606" s="61"/>
      <c r="M1606" s="61"/>
      <c r="N1606" s="61"/>
      <c r="O1606" s="61"/>
      <c r="P1606" s="61"/>
      <c r="Q1606" s="61"/>
      <c r="R1606" s="61"/>
      <c r="S1606" s="61"/>
    </row>
    <row r="1607" spans="2:19" x14ac:dyDescent="0.25">
      <c r="B1607" s="61"/>
      <c r="C1607" s="61"/>
      <c r="D1607" s="61"/>
      <c r="E1607" s="61"/>
      <c r="F1607" s="61"/>
      <c r="G1607" s="61"/>
      <c r="H1607" s="61"/>
      <c r="I1607" s="61"/>
      <c r="J1607" s="61"/>
      <c r="K1607" s="61"/>
      <c r="L1607" s="61"/>
      <c r="M1607" s="61"/>
      <c r="N1607" s="61"/>
      <c r="O1607" s="61"/>
      <c r="P1607" s="61"/>
      <c r="Q1607" s="61"/>
      <c r="R1607" s="61"/>
      <c r="S1607" s="61"/>
    </row>
    <row r="1608" spans="2:19" x14ac:dyDescent="0.25">
      <c r="B1608" s="61"/>
      <c r="C1608" s="61"/>
      <c r="D1608" s="61"/>
      <c r="E1608" s="61"/>
      <c r="F1608" s="61"/>
      <c r="G1608" s="61"/>
      <c r="H1608" s="61"/>
      <c r="I1608" s="61"/>
      <c r="J1608" s="61"/>
      <c r="K1608" s="61"/>
      <c r="L1608" s="61"/>
      <c r="M1608" s="61"/>
      <c r="N1608" s="61"/>
      <c r="O1608" s="61"/>
      <c r="P1608" s="61"/>
      <c r="Q1608" s="61"/>
      <c r="R1608" s="61"/>
      <c r="S1608" s="61"/>
    </row>
    <row r="1609" spans="2:19" x14ac:dyDescent="0.25">
      <c r="B1609" s="61"/>
      <c r="C1609" s="61"/>
      <c r="D1609" s="61"/>
      <c r="E1609" s="61"/>
      <c r="F1609" s="61"/>
      <c r="G1609" s="61"/>
      <c r="H1609" s="61"/>
      <c r="I1609" s="61"/>
      <c r="J1609" s="61"/>
      <c r="K1609" s="61"/>
      <c r="L1609" s="61"/>
      <c r="M1609" s="61"/>
      <c r="N1609" s="61"/>
      <c r="O1609" s="61"/>
      <c r="P1609" s="61"/>
      <c r="Q1609" s="61"/>
      <c r="R1609" s="61"/>
      <c r="S1609" s="61"/>
    </row>
    <row r="1610" spans="2:19" x14ac:dyDescent="0.25">
      <c r="B1610" s="61"/>
      <c r="C1610" s="61"/>
      <c r="D1610" s="61"/>
      <c r="E1610" s="61"/>
      <c r="F1610" s="61"/>
      <c r="G1610" s="61"/>
      <c r="H1610" s="61"/>
      <c r="I1610" s="61"/>
      <c r="J1610" s="61"/>
      <c r="K1610" s="61"/>
      <c r="L1610" s="61"/>
      <c r="M1610" s="61"/>
      <c r="N1610" s="61"/>
      <c r="O1610" s="61"/>
      <c r="P1610" s="61"/>
      <c r="Q1610" s="61"/>
      <c r="R1610" s="61"/>
      <c r="S1610" s="61"/>
    </row>
    <row r="1611" spans="2:19" x14ac:dyDescent="0.25">
      <c r="B1611" s="61"/>
      <c r="C1611" s="61"/>
      <c r="D1611" s="61"/>
      <c r="E1611" s="61"/>
      <c r="F1611" s="61"/>
      <c r="G1611" s="61"/>
      <c r="H1611" s="61"/>
      <c r="I1611" s="61"/>
      <c r="J1611" s="61"/>
      <c r="K1611" s="61"/>
      <c r="L1611" s="61"/>
      <c r="M1611" s="61"/>
      <c r="N1611" s="61"/>
      <c r="O1611" s="61"/>
      <c r="P1611" s="61"/>
      <c r="Q1611" s="61"/>
      <c r="R1611" s="61"/>
      <c r="S1611" s="61"/>
    </row>
    <row r="1612" spans="2:19" x14ac:dyDescent="0.25">
      <c r="B1612" s="61"/>
      <c r="C1612" s="61"/>
      <c r="D1612" s="61"/>
      <c r="E1612" s="61"/>
      <c r="F1612" s="61"/>
      <c r="G1612" s="61"/>
      <c r="H1612" s="61"/>
      <c r="I1612" s="61"/>
      <c r="J1612" s="61"/>
      <c r="K1612" s="61"/>
      <c r="L1612" s="61"/>
      <c r="M1612" s="61"/>
      <c r="N1612" s="61"/>
      <c r="O1612" s="61"/>
      <c r="P1612" s="61"/>
      <c r="Q1612" s="61"/>
      <c r="R1612" s="61"/>
      <c r="S1612" s="61"/>
    </row>
    <row r="1613" spans="2:19" x14ac:dyDescent="0.25">
      <c r="B1613" s="61"/>
      <c r="C1613" s="61"/>
      <c r="D1613" s="61"/>
      <c r="E1613" s="61"/>
      <c r="F1613" s="61"/>
      <c r="G1613" s="61"/>
      <c r="H1613" s="61"/>
      <c r="I1613" s="61"/>
      <c r="J1613" s="61"/>
      <c r="K1613" s="61"/>
      <c r="L1613" s="61"/>
      <c r="M1613" s="61"/>
      <c r="N1613" s="61"/>
      <c r="O1613" s="61"/>
      <c r="P1613" s="61"/>
      <c r="Q1613" s="61"/>
      <c r="R1613" s="61"/>
      <c r="S1613" s="61"/>
    </row>
    <row r="1614" spans="2:19" x14ac:dyDescent="0.25">
      <c r="B1614" s="61"/>
      <c r="C1614" s="61"/>
      <c r="D1614" s="61"/>
      <c r="E1614" s="61"/>
      <c r="F1614" s="61"/>
      <c r="G1614" s="61"/>
      <c r="H1614" s="61"/>
      <c r="I1614" s="61"/>
      <c r="J1614" s="61"/>
      <c r="K1614" s="61"/>
      <c r="L1614" s="61"/>
      <c r="M1614" s="61"/>
      <c r="N1614" s="61"/>
      <c r="O1614" s="61"/>
      <c r="P1614" s="61"/>
      <c r="Q1614" s="61"/>
      <c r="R1614" s="61"/>
      <c r="S1614" s="61"/>
    </row>
    <row r="1615" spans="2:19" x14ac:dyDescent="0.25">
      <c r="B1615" s="61"/>
      <c r="C1615" s="61"/>
      <c r="D1615" s="61"/>
      <c r="E1615" s="61"/>
      <c r="F1615" s="61"/>
      <c r="G1615" s="61"/>
      <c r="H1615" s="61"/>
      <c r="I1615" s="61"/>
      <c r="J1615" s="61"/>
      <c r="K1615" s="61"/>
      <c r="L1615" s="61"/>
      <c r="M1615" s="61"/>
      <c r="N1615" s="61"/>
      <c r="O1615" s="61"/>
      <c r="P1615" s="61"/>
      <c r="Q1615" s="61"/>
      <c r="R1615" s="61"/>
      <c r="S1615" s="61"/>
    </row>
    <row r="1616" spans="2:19" x14ac:dyDescent="0.25">
      <c r="B1616" s="61"/>
      <c r="C1616" s="61"/>
      <c r="D1616" s="61"/>
      <c r="E1616" s="61"/>
      <c r="F1616" s="61"/>
      <c r="G1616" s="61"/>
      <c r="H1616" s="61"/>
      <c r="I1616" s="61"/>
      <c r="J1616" s="61"/>
      <c r="K1616" s="61"/>
      <c r="L1616" s="61"/>
      <c r="M1616" s="61"/>
      <c r="N1616" s="61"/>
      <c r="O1616" s="61"/>
      <c r="P1616" s="61"/>
      <c r="Q1616" s="61"/>
      <c r="R1616" s="61"/>
      <c r="S1616" s="61"/>
    </row>
    <row r="1617" spans="2:19" x14ac:dyDescent="0.25">
      <c r="B1617" s="61"/>
      <c r="C1617" s="61"/>
      <c r="D1617" s="61"/>
      <c r="E1617" s="61"/>
      <c r="F1617" s="61"/>
      <c r="G1617" s="61"/>
      <c r="H1617" s="61"/>
      <c r="I1617" s="61"/>
      <c r="J1617" s="61"/>
      <c r="K1617" s="61"/>
      <c r="L1617" s="61"/>
      <c r="M1617" s="61"/>
      <c r="N1617" s="61"/>
      <c r="O1617" s="61"/>
      <c r="P1617" s="61"/>
      <c r="Q1617" s="61"/>
      <c r="R1617" s="61"/>
      <c r="S1617" s="61"/>
    </row>
    <row r="1618" spans="2:19" x14ac:dyDescent="0.25">
      <c r="B1618" s="61"/>
      <c r="C1618" s="61"/>
      <c r="D1618" s="61"/>
      <c r="E1618" s="61"/>
      <c r="F1618" s="61"/>
      <c r="G1618" s="61"/>
      <c r="H1618" s="61"/>
      <c r="I1618" s="61"/>
      <c r="J1618" s="61"/>
      <c r="K1618" s="61"/>
      <c r="L1618" s="61"/>
      <c r="M1618" s="61"/>
      <c r="N1618" s="61"/>
      <c r="O1618" s="61"/>
      <c r="P1618" s="61"/>
      <c r="Q1618" s="61"/>
      <c r="R1618" s="61"/>
      <c r="S1618" s="61"/>
    </row>
    <row r="1619" spans="2:19" x14ac:dyDescent="0.25">
      <c r="B1619" s="61"/>
      <c r="C1619" s="61"/>
      <c r="D1619" s="61"/>
      <c r="E1619" s="61"/>
      <c r="F1619" s="61"/>
      <c r="G1619" s="61"/>
      <c r="H1619" s="61"/>
      <c r="I1619" s="61"/>
      <c r="J1619" s="61"/>
      <c r="K1619" s="61"/>
      <c r="L1619" s="61"/>
      <c r="M1619" s="61"/>
      <c r="N1619" s="61"/>
      <c r="O1619" s="61"/>
      <c r="P1619" s="61"/>
      <c r="Q1619" s="61"/>
      <c r="R1619" s="61"/>
      <c r="S1619" s="61"/>
    </row>
    <row r="1620" spans="2:19" x14ac:dyDescent="0.25">
      <c r="B1620" s="61"/>
      <c r="C1620" s="61"/>
      <c r="D1620" s="61"/>
      <c r="E1620" s="61"/>
      <c r="F1620" s="61"/>
      <c r="G1620" s="61"/>
      <c r="H1620" s="61"/>
      <c r="I1620" s="61"/>
      <c r="J1620" s="61"/>
      <c r="K1620" s="61"/>
      <c r="L1620" s="61"/>
      <c r="M1620" s="61"/>
      <c r="N1620" s="61"/>
      <c r="O1620" s="61"/>
      <c r="P1620" s="61"/>
      <c r="Q1620" s="61"/>
      <c r="R1620" s="61"/>
      <c r="S1620" s="61"/>
    </row>
    <row r="1621" spans="2:19" x14ac:dyDescent="0.25">
      <c r="B1621" s="61"/>
      <c r="C1621" s="61"/>
      <c r="D1621" s="61"/>
      <c r="E1621" s="61"/>
      <c r="F1621" s="61"/>
      <c r="G1621" s="61"/>
      <c r="H1621" s="61"/>
      <c r="I1621" s="61"/>
      <c r="J1621" s="61"/>
      <c r="K1621" s="61"/>
      <c r="L1621" s="61"/>
      <c r="M1621" s="61"/>
      <c r="N1621" s="61"/>
      <c r="O1621" s="61"/>
      <c r="P1621" s="61"/>
      <c r="Q1621" s="61"/>
      <c r="R1621" s="61"/>
      <c r="S1621" s="61"/>
    </row>
    <row r="1622" spans="2:19" x14ac:dyDescent="0.25">
      <c r="B1622" s="61"/>
      <c r="C1622" s="61"/>
      <c r="D1622" s="61"/>
      <c r="E1622" s="61"/>
      <c r="F1622" s="61"/>
      <c r="G1622" s="61"/>
      <c r="H1622" s="61"/>
      <c r="I1622" s="61"/>
      <c r="J1622" s="61"/>
      <c r="K1622" s="61"/>
      <c r="L1622" s="61"/>
      <c r="M1622" s="61"/>
      <c r="N1622" s="61"/>
      <c r="O1622" s="61"/>
      <c r="P1622" s="61"/>
      <c r="Q1622" s="61"/>
      <c r="R1622" s="61"/>
      <c r="S1622" s="61"/>
    </row>
    <row r="1623" spans="2:19" x14ac:dyDescent="0.25">
      <c r="B1623" s="61"/>
      <c r="C1623" s="61"/>
      <c r="D1623" s="61"/>
      <c r="E1623" s="61"/>
      <c r="F1623" s="61"/>
      <c r="G1623" s="61"/>
      <c r="H1623" s="61"/>
      <c r="I1623" s="61"/>
      <c r="J1623" s="61"/>
      <c r="K1623" s="61"/>
      <c r="L1623" s="61"/>
      <c r="M1623" s="61"/>
      <c r="N1623" s="61"/>
      <c r="O1623" s="61"/>
      <c r="P1623" s="61"/>
      <c r="Q1623" s="61"/>
      <c r="R1623" s="61"/>
      <c r="S1623" s="61"/>
    </row>
    <row r="1624" spans="2:19" x14ac:dyDescent="0.25">
      <c r="B1624" s="61"/>
      <c r="C1624" s="61"/>
      <c r="D1624" s="61"/>
      <c r="E1624" s="61"/>
      <c r="F1624" s="61"/>
      <c r="G1624" s="61"/>
      <c r="H1624" s="61"/>
      <c r="I1624" s="61"/>
      <c r="J1624" s="61"/>
      <c r="K1624" s="61"/>
      <c r="L1624" s="61"/>
      <c r="M1624" s="61"/>
      <c r="N1624" s="61"/>
      <c r="O1624" s="61"/>
      <c r="P1624" s="61"/>
      <c r="Q1624" s="61"/>
      <c r="R1624" s="61"/>
      <c r="S1624" s="61"/>
    </row>
    <row r="1625" spans="2:19" x14ac:dyDescent="0.25">
      <c r="B1625" s="61"/>
      <c r="C1625" s="61"/>
      <c r="D1625" s="61"/>
      <c r="E1625" s="61"/>
      <c r="F1625" s="61"/>
      <c r="G1625" s="61"/>
      <c r="H1625" s="61"/>
      <c r="I1625" s="61"/>
      <c r="J1625" s="61"/>
      <c r="K1625" s="61"/>
      <c r="L1625" s="61"/>
      <c r="M1625" s="61"/>
      <c r="N1625" s="61"/>
      <c r="O1625" s="61"/>
      <c r="P1625" s="61"/>
      <c r="Q1625" s="61"/>
      <c r="R1625" s="61"/>
      <c r="S1625" s="61"/>
    </row>
    <row r="1626" spans="2:19" x14ac:dyDescent="0.25">
      <c r="B1626" s="61"/>
      <c r="C1626" s="61"/>
      <c r="D1626" s="61"/>
      <c r="E1626" s="61"/>
      <c r="F1626" s="61"/>
      <c r="G1626" s="61"/>
      <c r="H1626" s="61"/>
      <c r="I1626" s="61"/>
      <c r="J1626" s="61"/>
      <c r="K1626" s="61"/>
      <c r="L1626" s="61"/>
      <c r="M1626" s="61"/>
      <c r="N1626" s="61"/>
      <c r="O1626" s="61"/>
      <c r="P1626" s="61"/>
      <c r="Q1626" s="61"/>
      <c r="R1626" s="61"/>
      <c r="S1626" s="61"/>
    </row>
    <row r="1627" spans="2:19" x14ac:dyDescent="0.25">
      <c r="B1627" s="61"/>
      <c r="C1627" s="61"/>
      <c r="D1627" s="61"/>
      <c r="E1627" s="61"/>
      <c r="F1627" s="61"/>
      <c r="G1627" s="61"/>
      <c r="H1627" s="61"/>
      <c r="I1627" s="61"/>
      <c r="J1627" s="61"/>
      <c r="K1627" s="61"/>
      <c r="L1627" s="61"/>
      <c r="M1627" s="61"/>
      <c r="N1627" s="61"/>
      <c r="O1627" s="61"/>
      <c r="P1627" s="61"/>
      <c r="Q1627" s="61"/>
      <c r="R1627" s="61"/>
      <c r="S1627" s="61"/>
    </row>
    <row r="1628" spans="2:19" x14ac:dyDescent="0.25">
      <c r="B1628" s="61"/>
      <c r="C1628" s="61"/>
      <c r="D1628" s="61"/>
      <c r="E1628" s="61"/>
      <c r="F1628" s="61"/>
      <c r="G1628" s="61"/>
      <c r="H1628" s="61"/>
      <c r="I1628" s="61"/>
      <c r="J1628" s="61"/>
      <c r="K1628" s="61"/>
      <c r="L1628" s="61"/>
      <c r="M1628" s="61"/>
      <c r="N1628" s="61"/>
      <c r="O1628" s="61"/>
      <c r="P1628" s="61"/>
      <c r="Q1628" s="61"/>
      <c r="R1628" s="61"/>
      <c r="S1628" s="61"/>
    </row>
    <row r="1629" spans="2:19" x14ac:dyDescent="0.25">
      <c r="B1629" s="61"/>
      <c r="C1629" s="61"/>
      <c r="D1629" s="61"/>
      <c r="E1629" s="61"/>
      <c r="F1629" s="61"/>
      <c r="G1629" s="61"/>
      <c r="H1629" s="61"/>
      <c r="I1629" s="61"/>
      <c r="J1629" s="61"/>
      <c r="K1629" s="61"/>
      <c r="L1629" s="61"/>
      <c r="M1629" s="61"/>
      <c r="N1629" s="61"/>
      <c r="O1629" s="61"/>
      <c r="P1629" s="61"/>
      <c r="Q1629" s="61"/>
      <c r="R1629" s="61"/>
      <c r="S1629" s="61"/>
    </row>
    <row r="1630" spans="2:19" x14ac:dyDescent="0.25">
      <c r="B1630" s="61"/>
      <c r="C1630" s="61"/>
      <c r="D1630" s="61"/>
      <c r="E1630" s="61"/>
      <c r="F1630" s="61"/>
      <c r="G1630" s="61"/>
      <c r="H1630" s="61"/>
      <c r="I1630" s="61"/>
      <c r="J1630" s="61"/>
      <c r="K1630" s="61"/>
      <c r="L1630" s="61"/>
      <c r="M1630" s="61"/>
      <c r="N1630" s="61"/>
      <c r="O1630" s="61"/>
      <c r="P1630" s="61"/>
      <c r="Q1630" s="61"/>
      <c r="R1630" s="61"/>
      <c r="S1630" s="61"/>
    </row>
    <row r="1631" spans="2:19" x14ac:dyDescent="0.25">
      <c r="B1631" s="61"/>
      <c r="C1631" s="61"/>
      <c r="D1631" s="61"/>
      <c r="E1631" s="61"/>
      <c r="F1631" s="61"/>
      <c r="G1631" s="61"/>
      <c r="H1631" s="61"/>
      <c r="I1631" s="61"/>
      <c r="J1631" s="61"/>
      <c r="K1631" s="61"/>
      <c r="L1631" s="61"/>
      <c r="M1631" s="61"/>
      <c r="N1631" s="61"/>
      <c r="O1631" s="61"/>
      <c r="P1631" s="61"/>
      <c r="Q1631" s="61"/>
      <c r="R1631" s="61"/>
      <c r="S1631" s="61"/>
    </row>
    <row r="1632" spans="2:19" x14ac:dyDescent="0.25">
      <c r="B1632" s="61"/>
      <c r="C1632" s="61"/>
      <c r="D1632" s="61"/>
      <c r="E1632" s="61"/>
      <c r="F1632" s="61"/>
      <c r="G1632" s="61"/>
      <c r="H1632" s="61"/>
      <c r="I1632" s="61"/>
      <c r="J1632" s="61"/>
      <c r="K1632" s="61"/>
      <c r="L1632" s="61"/>
      <c r="M1632" s="61"/>
      <c r="N1632" s="61"/>
      <c r="O1632" s="61"/>
      <c r="P1632" s="61"/>
      <c r="Q1632" s="61"/>
      <c r="R1632" s="61"/>
      <c r="S1632" s="61"/>
    </row>
    <row r="1633" spans="2:19" x14ac:dyDescent="0.25">
      <c r="B1633" s="61"/>
      <c r="C1633" s="61"/>
      <c r="D1633" s="61"/>
      <c r="E1633" s="61"/>
      <c r="F1633" s="61"/>
      <c r="G1633" s="61"/>
      <c r="H1633" s="61"/>
      <c r="I1633" s="61"/>
      <c r="J1633" s="61"/>
      <c r="K1633" s="61"/>
      <c r="L1633" s="61"/>
      <c r="M1633" s="61"/>
      <c r="N1633" s="61"/>
      <c r="O1633" s="61"/>
      <c r="P1633" s="61"/>
      <c r="Q1633" s="61"/>
      <c r="R1633" s="61"/>
      <c r="S1633" s="61"/>
    </row>
    <row r="1634" spans="2:19" x14ac:dyDescent="0.25">
      <c r="B1634" s="61"/>
      <c r="C1634" s="61"/>
      <c r="D1634" s="61"/>
      <c r="E1634" s="61"/>
      <c r="F1634" s="61"/>
      <c r="G1634" s="61"/>
      <c r="H1634" s="61"/>
      <c r="I1634" s="61"/>
      <c r="J1634" s="61"/>
      <c r="K1634" s="61"/>
      <c r="L1634" s="61"/>
      <c r="M1634" s="61"/>
      <c r="N1634" s="61"/>
      <c r="O1634" s="61"/>
      <c r="P1634" s="61"/>
      <c r="Q1634" s="61"/>
      <c r="R1634" s="61"/>
      <c r="S1634" s="61"/>
    </row>
    <row r="1635" spans="2:19" x14ac:dyDescent="0.25">
      <c r="B1635" s="61"/>
      <c r="C1635" s="61"/>
      <c r="D1635" s="61"/>
      <c r="E1635" s="61"/>
      <c r="F1635" s="61"/>
      <c r="G1635" s="61"/>
      <c r="H1635" s="61"/>
      <c r="I1635" s="61"/>
      <c r="J1635" s="61"/>
      <c r="K1635" s="61"/>
      <c r="L1635" s="61"/>
      <c r="M1635" s="61"/>
      <c r="N1635" s="61"/>
      <c r="O1635" s="61"/>
      <c r="P1635" s="61"/>
      <c r="Q1635" s="61"/>
      <c r="R1635" s="61"/>
      <c r="S1635" s="61"/>
    </row>
    <row r="1636" spans="2:19" x14ac:dyDescent="0.25">
      <c r="B1636" s="61"/>
      <c r="C1636" s="61"/>
      <c r="D1636" s="61"/>
      <c r="E1636" s="61"/>
      <c r="F1636" s="61"/>
      <c r="G1636" s="61"/>
      <c r="H1636" s="61"/>
      <c r="I1636" s="61"/>
      <c r="J1636" s="61"/>
      <c r="K1636" s="61"/>
      <c r="L1636" s="61"/>
      <c r="M1636" s="61"/>
      <c r="N1636" s="61"/>
      <c r="O1636" s="61"/>
      <c r="P1636" s="61"/>
      <c r="Q1636" s="61"/>
      <c r="R1636" s="61"/>
      <c r="S1636" s="61"/>
    </row>
    <row r="1637" spans="2:19" x14ac:dyDescent="0.25">
      <c r="B1637" s="61"/>
      <c r="C1637" s="61"/>
      <c r="D1637" s="61"/>
      <c r="E1637" s="61"/>
      <c r="F1637" s="61"/>
      <c r="G1637" s="61"/>
      <c r="H1637" s="61"/>
      <c r="I1637" s="61"/>
      <c r="J1637" s="61"/>
      <c r="K1637" s="61"/>
      <c r="L1637" s="61"/>
      <c r="M1637" s="61"/>
      <c r="N1637" s="61"/>
      <c r="O1637" s="61"/>
      <c r="P1637" s="61"/>
      <c r="Q1637" s="61"/>
      <c r="R1637" s="61"/>
      <c r="S1637" s="61"/>
    </row>
    <row r="1638" spans="2:19" x14ac:dyDescent="0.25">
      <c r="B1638" s="61"/>
      <c r="C1638" s="61"/>
      <c r="D1638" s="61"/>
      <c r="E1638" s="61"/>
      <c r="F1638" s="61"/>
      <c r="G1638" s="61"/>
      <c r="H1638" s="61"/>
      <c r="I1638" s="61"/>
      <c r="J1638" s="61"/>
      <c r="K1638" s="61"/>
      <c r="L1638" s="61"/>
      <c r="M1638" s="61"/>
      <c r="N1638" s="61"/>
      <c r="O1638" s="61"/>
      <c r="P1638" s="61"/>
      <c r="Q1638" s="61"/>
      <c r="R1638" s="61"/>
      <c r="S1638" s="61"/>
    </row>
    <row r="1639" spans="2:19" x14ac:dyDescent="0.25">
      <c r="B1639" s="61"/>
      <c r="C1639" s="61"/>
      <c r="D1639" s="61"/>
      <c r="E1639" s="61"/>
      <c r="F1639" s="61"/>
      <c r="G1639" s="61"/>
      <c r="H1639" s="61"/>
      <c r="I1639" s="61"/>
      <c r="J1639" s="61"/>
      <c r="K1639" s="61"/>
      <c r="L1639" s="61"/>
      <c r="M1639" s="61"/>
      <c r="N1639" s="61"/>
      <c r="O1639" s="61"/>
      <c r="P1639" s="61"/>
      <c r="Q1639" s="61"/>
      <c r="R1639" s="61"/>
      <c r="S1639" s="61"/>
    </row>
    <row r="1640" spans="2:19" x14ac:dyDescent="0.25">
      <c r="B1640" s="61"/>
      <c r="C1640" s="61"/>
      <c r="D1640" s="61"/>
      <c r="E1640" s="61"/>
      <c r="F1640" s="61"/>
      <c r="G1640" s="61"/>
      <c r="H1640" s="61"/>
      <c r="I1640" s="61"/>
      <c r="J1640" s="61"/>
      <c r="K1640" s="61"/>
      <c r="L1640" s="61"/>
      <c r="M1640" s="61"/>
      <c r="N1640" s="61"/>
      <c r="O1640" s="61"/>
      <c r="P1640" s="61"/>
      <c r="Q1640" s="61"/>
      <c r="R1640" s="61"/>
      <c r="S1640" s="61"/>
    </row>
    <row r="1641" spans="2:19" x14ac:dyDescent="0.25">
      <c r="B1641" s="61"/>
      <c r="C1641" s="61"/>
      <c r="D1641" s="61"/>
      <c r="E1641" s="61"/>
      <c r="F1641" s="61"/>
      <c r="G1641" s="61"/>
      <c r="H1641" s="61"/>
      <c r="I1641" s="61"/>
      <c r="J1641" s="61"/>
      <c r="K1641" s="61"/>
      <c r="L1641" s="61"/>
      <c r="M1641" s="61"/>
      <c r="N1641" s="61"/>
      <c r="O1641" s="61"/>
      <c r="P1641" s="61"/>
      <c r="Q1641" s="61"/>
      <c r="R1641" s="61"/>
      <c r="S1641" s="61"/>
    </row>
    <row r="1642" spans="2:19" x14ac:dyDescent="0.25">
      <c r="B1642" s="61"/>
      <c r="C1642" s="61"/>
      <c r="D1642" s="61"/>
      <c r="E1642" s="61"/>
      <c r="F1642" s="61"/>
      <c r="G1642" s="61"/>
      <c r="H1642" s="61"/>
      <c r="I1642" s="61"/>
      <c r="J1642" s="61"/>
      <c r="K1642" s="61"/>
      <c r="L1642" s="61"/>
      <c r="M1642" s="61"/>
      <c r="N1642" s="61"/>
      <c r="O1642" s="61"/>
      <c r="P1642" s="61"/>
      <c r="Q1642" s="61"/>
      <c r="R1642" s="61"/>
      <c r="S1642" s="61"/>
    </row>
    <row r="1643" spans="2:19" x14ac:dyDescent="0.25">
      <c r="B1643" s="61"/>
      <c r="C1643" s="61"/>
      <c r="D1643" s="61"/>
      <c r="E1643" s="61"/>
      <c r="F1643" s="61"/>
      <c r="G1643" s="61"/>
      <c r="H1643" s="61"/>
      <c r="I1643" s="61"/>
      <c r="J1643" s="61"/>
      <c r="K1643" s="61"/>
      <c r="L1643" s="61"/>
      <c r="M1643" s="61"/>
      <c r="N1643" s="61"/>
      <c r="O1643" s="61"/>
      <c r="P1643" s="61"/>
      <c r="Q1643" s="61"/>
      <c r="R1643" s="61"/>
      <c r="S1643" s="61"/>
    </row>
    <row r="1644" spans="2:19" x14ac:dyDescent="0.25">
      <c r="B1644" s="61"/>
      <c r="C1644" s="61"/>
      <c r="D1644" s="61"/>
      <c r="E1644" s="61"/>
      <c r="F1644" s="61"/>
      <c r="G1644" s="61"/>
      <c r="H1644" s="61"/>
      <c r="I1644" s="61"/>
      <c r="J1644" s="61"/>
      <c r="K1644" s="61"/>
      <c r="L1644" s="61"/>
      <c r="M1644" s="61"/>
      <c r="N1644" s="61"/>
      <c r="O1644" s="61"/>
      <c r="P1644" s="61"/>
      <c r="Q1644" s="61"/>
      <c r="R1644" s="61"/>
      <c r="S1644" s="61"/>
    </row>
    <row r="1645" spans="2:19" x14ac:dyDescent="0.25">
      <c r="B1645" s="61"/>
      <c r="C1645" s="61"/>
      <c r="D1645" s="61"/>
      <c r="E1645" s="61"/>
      <c r="F1645" s="61"/>
      <c r="G1645" s="61"/>
      <c r="H1645" s="61"/>
      <c r="I1645" s="61"/>
      <c r="J1645" s="61"/>
      <c r="K1645" s="61"/>
      <c r="L1645" s="61"/>
      <c r="M1645" s="61"/>
      <c r="N1645" s="61"/>
      <c r="O1645" s="61"/>
      <c r="P1645" s="61"/>
      <c r="Q1645" s="61"/>
      <c r="R1645" s="61"/>
      <c r="S1645" s="61"/>
    </row>
    <row r="1646" spans="2:19" x14ac:dyDescent="0.25">
      <c r="B1646" s="61"/>
      <c r="C1646" s="61"/>
      <c r="D1646" s="61"/>
      <c r="E1646" s="61"/>
      <c r="F1646" s="61"/>
      <c r="G1646" s="61"/>
      <c r="H1646" s="61"/>
      <c r="I1646" s="61"/>
      <c r="J1646" s="61"/>
      <c r="K1646" s="61"/>
      <c r="L1646" s="61"/>
      <c r="M1646" s="61"/>
      <c r="N1646" s="61"/>
      <c r="O1646" s="61"/>
      <c r="P1646" s="61"/>
      <c r="Q1646" s="61"/>
      <c r="R1646" s="61"/>
      <c r="S1646" s="61"/>
    </row>
    <row r="1647" spans="2:19" x14ac:dyDescent="0.25">
      <c r="B1647" s="61"/>
      <c r="C1647" s="61"/>
      <c r="D1647" s="61"/>
      <c r="E1647" s="61"/>
      <c r="F1647" s="61"/>
      <c r="G1647" s="61"/>
      <c r="H1647" s="61"/>
      <c r="I1647" s="61"/>
      <c r="J1647" s="61"/>
      <c r="K1647" s="61"/>
      <c r="L1647" s="61"/>
      <c r="M1647" s="61"/>
      <c r="N1647" s="61"/>
      <c r="O1647" s="61"/>
      <c r="P1647" s="61"/>
      <c r="Q1647" s="61"/>
      <c r="R1647" s="61"/>
      <c r="S1647" s="61"/>
    </row>
    <row r="1648" spans="2:19" x14ac:dyDescent="0.25">
      <c r="B1648" s="61"/>
      <c r="C1648" s="61"/>
      <c r="D1648" s="61"/>
      <c r="E1648" s="61"/>
      <c r="F1648" s="61"/>
      <c r="G1648" s="61"/>
      <c r="H1648" s="61"/>
      <c r="I1648" s="61"/>
      <c r="J1648" s="61"/>
      <c r="K1648" s="61"/>
      <c r="L1648" s="61"/>
      <c r="M1648" s="61"/>
      <c r="N1648" s="61"/>
      <c r="O1648" s="61"/>
      <c r="P1648" s="61"/>
      <c r="Q1648" s="61"/>
      <c r="R1648" s="61"/>
      <c r="S1648" s="61"/>
    </row>
    <row r="1649" spans="2:19" x14ac:dyDescent="0.25">
      <c r="B1649" s="61"/>
      <c r="C1649" s="61"/>
      <c r="D1649" s="61"/>
      <c r="E1649" s="61"/>
      <c r="F1649" s="61"/>
      <c r="G1649" s="61"/>
      <c r="H1649" s="61"/>
      <c r="I1649" s="61"/>
      <c r="J1649" s="61"/>
      <c r="K1649" s="61"/>
      <c r="L1649" s="61"/>
      <c r="M1649" s="61"/>
      <c r="N1649" s="61"/>
      <c r="O1649" s="61"/>
      <c r="P1649" s="61"/>
      <c r="Q1649" s="61"/>
      <c r="R1649" s="61"/>
      <c r="S1649" s="61"/>
    </row>
    <row r="1650" spans="2:19" x14ac:dyDescent="0.25">
      <c r="B1650" s="61"/>
      <c r="C1650" s="61"/>
      <c r="D1650" s="61"/>
      <c r="E1650" s="61"/>
      <c r="F1650" s="61"/>
      <c r="G1650" s="61"/>
      <c r="H1650" s="61"/>
      <c r="I1650" s="61"/>
      <c r="J1650" s="61"/>
      <c r="K1650" s="61"/>
      <c r="L1650" s="61"/>
      <c r="M1650" s="61"/>
      <c r="N1650" s="61"/>
      <c r="O1650" s="61"/>
      <c r="P1650" s="61"/>
      <c r="Q1650" s="61"/>
      <c r="R1650" s="61"/>
      <c r="S1650" s="61"/>
    </row>
    <row r="1651" spans="2:19" x14ac:dyDescent="0.25">
      <c r="B1651" s="61"/>
      <c r="C1651" s="61"/>
      <c r="D1651" s="61"/>
      <c r="E1651" s="61"/>
      <c r="F1651" s="61"/>
      <c r="G1651" s="61"/>
      <c r="H1651" s="61"/>
      <c r="I1651" s="61"/>
      <c r="J1651" s="61"/>
      <c r="K1651" s="61"/>
      <c r="L1651" s="61"/>
      <c r="M1651" s="61"/>
      <c r="N1651" s="61"/>
      <c r="O1651" s="61"/>
      <c r="P1651" s="61"/>
      <c r="Q1651" s="61"/>
      <c r="R1651" s="61"/>
      <c r="S1651" s="61"/>
    </row>
    <row r="1652" spans="2:19" x14ac:dyDescent="0.25">
      <c r="B1652" s="61"/>
      <c r="C1652" s="61"/>
      <c r="D1652" s="61"/>
      <c r="E1652" s="61"/>
      <c r="F1652" s="61"/>
      <c r="G1652" s="61"/>
      <c r="H1652" s="61"/>
      <c r="I1652" s="61"/>
      <c r="J1652" s="61"/>
      <c r="K1652" s="61"/>
      <c r="L1652" s="61"/>
      <c r="M1652" s="61"/>
      <c r="N1652" s="61"/>
      <c r="O1652" s="61"/>
      <c r="P1652" s="61"/>
      <c r="Q1652" s="61"/>
      <c r="R1652" s="61"/>
      <c r="S1652" s="61"/>
    </row>
    <row r="1653" spans="2:19" x14ac:dyDescent="0.25">
      <c r="B1653" s="61"/>
      <c r="C1653" s="61"/>
      <c r="D1653" s="61"/>
      <c r="E1653" s="61"/>
      <c r="F1653" s="61"/>
      <c r="G1653" s="61"/>
      <c r="H1653" s="61"/>
      <c r="I1653" s="61"/>
      <c r="J1653" s="61"/>
      <c r="K1653" s="61"/>
      <c r="L1653" s="61"/>
      <c r="M1653" s="61"/>
      <c r="N1653" s="61"/>
      <c r="O1653" s="61"/>
      <c r="P1653" s="61"/>
      <c r="Q1653" s="61"/>
      <c r="R1653" s="61"/>
      <c r="S1653" s="61"/>
    </row>
    <row r="1654" spans="2:19" x14ac:dyDescent="0.25">
      <c r="B1654" s="61"/>
      <c r="C1654" s="61"/>
      <c r="D1654" s="61"/>
      <c r="E1654" s="61"/>
      <c r="F1654" s="61"/>
      <c r="G1654" s="61"/>
      <c r="H1654" s="61"/>
      <c r="I1654" s="61"/>
      <c r="J1654" s="61"/>
      <c r="K1654" s="61"/>
      <c r="L1654" s="61"/>
      <c r="M1654" s="61"/>
      <c r="N1654" s="61"/>
      <c r="O1654" s="61"/>
      <c r="P1654" s="61"/>
      <c r="Q1654" s="61"/>
      <c r="R1654" s="61"/>
      <c r="S1654" s="61"/>
    </row>
    <row r="1655" spans="2:19" x14ac:dyDescent="0.25">
      <c r="B1655" s="61"/>
      <c r="C1655" s="61"/>
      <c r="D1655" s="61"/>
      <c r="E1655" s="61"/>
      <c r="F1655" s="61"/>
      <c r="G1655" s="61"/>
      <c r="H1655" s="61"/>
      <c r="I1655" s="61"/>
      <c r="J1655" s="61"/>
      <c r="K1655" s="61"/>
      <c r="L1655" s="61"/>
      <c r="M1655" s="61"/>
      <c r="N1655" s="61"/>
      <c r="O1655" s="61"/>
      <c r="P1655" s="61"/>
      <c r="Q1655" s="61"/>
      <c r="R1655" s="61"/>
      <c r="S1655" s="61"/>
    </row>
    <row r="1656" spans="2:19" x14ac:dyDescent="0.25">
      <c r="B1656" s="61"/>
      <c r="C1656" s="61"/>
      <c r="D1656" s="61"/>
      <c r="E1656" s="61"/>
      <c r="F1656" s="61"/>
      <c r="G1656" s="61"/>
      <c r="H1656" s="61"/>
      <c r="I1656" s="61"/>
      <c r="J1656" s="61"/>
      <c r="K1656" s="61"/>
      <c r="L1656" s="61"/>
      <c r="M1656" s="61"/>
      <c r="N1656" s="61"/>
      <c r="O1656" s="61"/>
      <c r="P1656" s="61"/>
      <c r="Q1656" s="61"/>
      <c r="R1656" s="61"/>
      <c r="S1656" s="61"/>
    </row>
    <row r="1657" spans="2:19" x14ac:dyDescent="0.25">
      <c r="B1657" s="61"/>
      <c r="C1657" s="61"/>
      <c r="D1657" s="61"/>
      <c r="E1657" s="61"/>
      <c r="F1657" s="61"/>
      <c r="G1657" s="61"/>
      <c r="H1657" s="61"/>
      <c r="I1657" s="61"/>
      <c r="J1657" s="61"/>
      <c r="K1657" s="61"/>
      <c r="L1657" s="61"/>
      <c r="M1657" s="61"/>
      <c r="N1657" s="61"/>
      <c r="O1657" s="61"/>
      <c r="P1657" s="61"/>
      <c r="Q1657" s="61"/>
      <c r="R1657" s="61"/>
      <c r="S1657" s="61"/>
    </row>
    <row r="1658" spans="2:19" x14ac:dyDescent="0.25">
      <c r="B1658" s="61"/>
      <c r="C1658" s="61"/>
      <c r="D1658" s="61"/>
      <c r="E1658" s="61"/>
      <c r="F1658" s="61"/>
      <c r="G1658" s="61"/>
      <c r="H1658" s="61"/>
      <c r="I1658" s="61"/>
      <c r="J1658" s="61"/>
      <c r="K1658" s="61"/>
      <c r="L1658" s="61"/>
      <c r="M1658" s="61"/>
      <c r="N1658" s="61"/>
      <c r="O1658" s="61"/>
      <c r="P1658" s="61"/>
      <c r="Q1658" s="61"/>
      <c r="R1658" s="61"/>
      <c r="S1658" s="61"/>
    </row>
    <row r="1659" spans="2:19" x14ac:dyDescent="0.25">
      <c r="B1659" s="61"/>
      <c r="C1659" s="61"/>
      <c r="D1659" s="61"/>
      <c r="E1659" s="61"/>
      <c r="F1659" s="61"/>
      <c r="G1659" s="61"/>
      <c r="H1659" s="61"/>
      <c r="I1659" s="61"/>
      <c r="J1659" s="61"/>
      <c r="K1659" s="61"/>
      <c r="L1659" s="61"/>
      <c r="M1659" s="61"/>
      <c r="N1659" s="61"/>
      <c r="O1659" s="61"/>
      <c r="P1659" s="61"/>
      <c r="Q1659" s="61"/>
      <c r="R1659" s="61"/>
      <c r="S1659" s="61"/>
    </row>
    <row r="1660" spans="2:19" x14ac:dyDescent="0.25">
      <c r="B1660" s="61"/>
      <c r="C1660" s="61"/>
      <c r="D1660" s="61"/>
      <c r="E1660" s="61"/>
      <c r="F1660" s="61"/>
      <c r="G1660" s="61"/>
      <c r="H1660" s="61"/>
      <c r="I1660" s="61"/>
      <c r="J1660" s="61"/>
      <c r="K1660" s="61"/>
      <c r="L1660" s="61"/>
      <c r="M1660" s="61"/>
      <c r="N1660" s="61"/>
      <c r="O1660" s="61"/>
      <c r="P1660" s="61"/>
      <c r="Q1660" s="61"/>
      <c r="R1660" s="61"/>
      <c r="S1660" s="61"/>
    </row>
    <row r="1661" spans="2:19" x14ac:dyDescent="0.25">
      <c r="B1661" s="61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  <c r="O1661" s="61"/>
      <c r="P1661" s="61"/>
      <c r="Q1661" s="61"/>
      <c r="R1661" s="61"/>
      <c r="S1661" s="61"/>
    </row>
    <row r="1662" spans="2:19" x14ac:dyDescent="0.25">
      <c r="B1662" s="61"/>
      <c r="C1662" s="61"/>
      <c r="D1662" s="61"/>
      <c r="E1662" s="61"/>
      <c r="F1662" s="61"/>
      <c r="G1662" s="61"/>
      <c r="H1662" s="61"/>
      <c r="I1662" s="61"/>
      <c r="J1662" s="61"/>
      <c r="K1662" s="61"/>
      <c r="L1662" s="61"/>
      <c r="M1662" s="61"/>
      <c r="N1662" s="61"/>
      <c r="O1662" s="61"/>
      <c r="P1662" s="61"/>
      <c r="Q1662" s="61"/>
      <c r="R1662" s="61"/>
      <c r="S1662" s="61"/>
    </row>
    <row r="1663" spans="2:19" x14ac:dyDescent="0.25">
      <c r="B1663" s="61"/>
      <c r="C1663" s="61"/>
      <c r="D1663" s="61"/>
      <c r="E1663" s="61"/>
      <c r="F1663" s="61"/>
      <c r="G1663" s="61"/>
      <c r="H1663" s="61"/>
      <c r="I1663" s="61"/>
      <c r="J1663" s="61"/>
      <c r="K1663" s="61"/>
      <c r="L1663" s="61"/>
      <c r="M1663" s="61"/>
      <c r="N1663" s="61"/>
      <c r="O1663" s="61"/>
      <c r="P1663" s="61"/>
      <c r="Q1663" s="61"/>
      <c r="R1663" s="61"/>
      <c r="S1663" s="61"/>
    </row>
    <row r="1664" spans="2:19" x14ac:dyDescent="0.25">
      <c r="B1664" s="61"/>
      <c r="C1664" s="61"/>
      <c r="D1664" s="61"/>
      <c r="E1664" s="61"/>
      <c r="F1664" s="61"/>
      <c r="G1664" s="61"/>
      <c r="H1664" s="61"/>
      <c r="I1664" s="61"/>
      <c r="J1664" s="61"/>
      <c r="K1664" s="61"/>
      <c r="L1664" s="61"/>
      <c r="M1664" s="61"/>
      <c r="N1664" s="61"/>
      <c r="O1664" s="61"/>
      <c r="P1664" s="61"/>
      <c r="Q1664" s="61"/>
      <c r="R1664" s="61"/>
      <c r="S1664" s="61"/>
    </row>
    <row r="1665" spans="2:19" x14ac:dyDescent="0.25">
      <c r="B1665" s="61"/>
      <c r="C1665" s="61"/>
      <c r="D1665" s="61"/>
      <c r="E1665" s="61"/>
      <c r="F1665" s="61"/>
      <c r="G1665" s="61"/>
      <c r="H1665" s="61"/>
      <c r="I1665" s="61"/>
      <c r="J1665" s="61"/>
      <c r="K1665" s="61"/>
      <c r="L1665" s="61"/>
      <c r="M1665" s="61"/>
      <c r="N1665" s="61"/>
      <c r="O1665" s="61"/>
      <c r="P1665" s="61"/>
      <c r="Q1665" s="61"/>
      <c r="R1665" s="61"/>
      <c r="S1665" s="61"/>
    </row>
    <row r="1666" spans="2:19" x14ac:dyDescent="0.25">
      <c r="B1666" s="61"/>
      <c r="C1666" s="61"/>
      <c r="D1666" s="61"/>
      <c r="E1666" s="61"/>
      <c r="F1666" s="61"/>
      <c r="G1666" s="61"/>
      <c r="H1666" s="61"/>
      <c r="I1666" s="61"/>
      <c r="J1666" s="61"/>
      <c r="K1666" s="61"/>
      <c r="L1666" s="61"/>
      <c r="M1666" s="61"/>
      <c r="N1666" s="61"/>
      <c r="O1666" s="61"/>
      <c r="P1666" s="61"/>
      <c r="Q1666" s="61"/>
      <c r="R1666" s="61"/>
      <c r="S1666" s="61"/>
    </row>
    <row r="1667" spans="2:19" x14ac:dyDescent="0.25">
      <c r="B1667" s="61"/>
      <c r="C1667" s="61"/>
      <c r="D1667" s="61"/>
      <c r="E1667" s="61"/>
      <c r="F1667" s="61"/>
      <c r="G1667" s="61"/>
      <c r="H1667" s="61"/>
      <c r="I1667" s="61"/>
      <c r="J1667" s="61"/>
      <c r="K1667" s="61"/>
      <c r="L1667" s="61"/>
      <c r="M1667" s="61"/>
      <c r="N1667" s="61"/>
      <c r="O1667" s="61"/>
      <c r="P1667" s="61"/>
      <c r="Q1667" s="61"/>
      <c r="R1667" s="61"/>
      <c r="S1667" s="61"/>
    </row>
    <row r="1668" spans="2:19" x14ac:dyDescent="0.25">
      <c r="B1668" s="61"/>
      <c r="C1668" s="61"/>
      <c r="D1668" s="61"/>
      <c r="E1668" s="61"/>
      <c r="F1668" s="61"/>
      <c r="G1668" s="61"/>
      <c r="H1668" s="61"/>
      <c r="I1668" s="61"/>
      <c r="J1668" s="61"/>
      <c r="K1668" s="61"/>
      <c r="L1668" s="61"/>
      <c r="M1668" s="61"/>
      <c r="N1668" s="61"/>
      <c r="O1668" s="61"/>
      <c r="P1668" s="61"/>
      <c r="Q1668" s="61"/>
      <c r="R1668" s="61"/>
      <c r="S1668" s="61"/>
    </row>
    <row r="1669" spans="2:19" x14ac:dyDescent="0.25">
      <c r="B1669" s="61"/>
      <c r="C1669" s="61"/>
      <c r="D1669" s="61"/>
      <c r="E1669" s="61"/>
      <c r="F1669" s="61"/>
      <c r="G1669" s="61"/>
      <c r="H1669" s="61"/>
      <c r="I1669" s="61"/>
      <c r="J1669" s="61"/>
      <c r="K1669" s="61"/>
      <c r="L1669" s="61"/>
      <c r="M1669" s="61"/>
      <c r="N1669" s="61"/>
      <c r="O1669" s="61"/>
      <c r="P1669" s="61"/>
      <c r="Q1669" s="61"/>
      <c r="R1669" s="61"/>
      <c r="S1669" s="61"/>
    </row>
    <row r="1670" spans="2:19" x14ac:dyDescent="0.25">
      <c r="B1670" s="61"/>
      <c r="C1670" s="61"/>
      <c r="D1670" s="61"/>
      <c r="E1670" s="61"/>
      <c r="F1670" s="61"/>
      <c r="G1670" s="61"/>
      <c r="H1670" s="61"/>
      <c r="I1670" s="61"/>
      <c r="J1670" s="61"/>
      <c r="K1670" s="61"/>
      <c r="L1670" s="61"/>
      <c r="M1670" s="61"/>
      <c r="N1670" s="61"/>
      <c r="O1670" s="61"/>
      <c r="P1670" s="61"/>
      <c r="Q1670" s="61"/>
      <c r="R1670" s="61"/>
      <c r="S1670" s="61"/>
    </row>
    <row r="1671" spans="2:19" x14ac:dyDescent="0.25">
      <c r="B1671" s="61"/>
      <c r="C1671" s="61"/>
      <c r="D1671" s="61"/>
      <c r="E1671" s="61"/>
      <c r="F1671" s="61"/>
      <c r="G1671" s="61"/>
      <c r="H1671" s="61"/>
      <c r="I1671" s="61"/>
      <c r="J1671" s="61"/>
      <c r="K1671" s="61"/>
      <c r="L1671" s="61"/>
      <c r="M1671" s="61"/>
      <c r="N1671" s="61"/>
      <c r="O1671" s="61"/>
      <c r="P1671" s="61"/>
      <c r="Q1671" s="61"/>
      <c r="R1671" s="61"/>
      <c r="S1671" s="61"/>
    </row>
    <row r="1672" spans="2:19" x14ac:dyDescent="0.25">
      <c r="B1672" s="61"/>
      <c r="C1672" s="61"/>
      <c r="D1672" s="61"/>
      <c r="E1672" s="61"/>
      <c r="F1672" s="61"/>
      <c r="G1672" s="61"/>
      <c r="H1672" s="61"/>
      <c r="I1672" s="61"/>
      <c r="J1672" s="61"/>
      <c r="K1672" s="61"/>
      <c r="L1672" s="61"/>
      <c r="M1672" s="61"/>
      <c r="N1672" s="61"/>
      <c r="O1672" s="61"/>
      <c r="P1672" s="61"/>
      <c r="Q1672" s="61"/>
      <c r="R1672" s="61"/>
      <c r="S1672" s="61"/>
    </row>
    <row r="1673" spans="2:19" x14ac:dyDescent="0.25">
      <c r="B1673" s="61"/>
      <c r="C1673" s="61"/>
      <c r="D1673" s="61"/>
      <c r="E1673" s="61"/>
      <c r="F1673" s="61"/>
      <c r="G1673" s="61"/>
      <c r="H1673" s="61"/>
      <c r="I1673" s="61"/>
      <c r="J1673" s="61"/>
      <c r="K1673" s="61"/>
      <c r="L1673" s="61"/>
      <c r="M1673" s="61"/>
      <c r="N1673" s="61"/>
      <c r="O1673" s="61"/>
      <c r="P1673" s="61"/>
      <c r="Q1673" s="61"/>
      <c r="R1673" s="61"/>
      <c r="S1673" s="61"/>
    </row>
    <row r="1674" spans="2:19" x14ac:dyDescent="0.25">
      <c r="B1674" s="61"/>
      <c r="C1674" s="61"/>
      <c r="D1674" s="61"/>
      <c r="E1674" s="61"/>
      <c r="F1674" s="61"/>
      <c r="G1674" s="61"/>
      <c r="H1674" s="61"/>
      <c r="I1674" s="61"/>
      <c r="J1674" s="61"/>
      <c r="K1674" s="61"/>
      <c r="L1674" s="61"/>
      <c r="M1674" s="61"/>
      <c r="N1674" s="61"/>
      <c r="O1674" s="61"/>
      <c r="P1674" s="61"/>
      <c r="Q1674" s="61"/>
      <c r="R1674" s="61"/>
      <c r="S1674" s="61"/>
    </row>
    <row r="1675" spans="2:19" x14ac:dyDescent="0.25">
      <c r="B1675" s="61"/>
      <c r="C1675" s="61"/>
      <c r="D1675" s="61"/>
      <c r="E1675" s="61"/>
      <c r="F1675" s="61"/>
      <c r="G1675" s="61"/>
      <c r="H1675" s="61"/>
      <c r="I1675" s="61"/>
      <c r="J1675" s="61"/>
      <c r="K1675" s="61"/>
      <c r="L1675" s="61"/>
      <c r="M1675" s="61"/>
      <c r="N1675" s="61"/>
      <c r="O1675" s="61"/>
      <c r="P1675" s="61"/>
      <c r="Q1675" s="61"/>
      <c r="R1675" s="61"/>
      <c r="S1675" s="61"/>
    </row>
    <row r="1676" spans="2:19" x14ac:dyDescent="0.25">
      <c r="B1676" s="61"/>
      <c r="C1676" s="61"/>
      <c r="D1676" s="61"/>
      <c r="E1676" s="61"/>
      <c r="F1676" s="61"/>
      <c r="G1676" s="61"/>
      <c r="H1676" s="61"/>
      <c r="I1676" s="61"/>
      <c r="J1676" s="61"/>
      <c r="K1676" s="61"/>
      <c r="L1676" s="61"/>
      <c r="M1676" s="61"/>
      <c r="N1676" s="61"/>
      <c r="O1676" s="61"/>
      <c r="P1676" s="61"/>
      <c r="Q1676" s="61"/>
      <c r="R1676" s="61"/>
      <c r="S1676" s="61"/>
    </row>
    <row r="1677" spans="2:19" x14ac:dyDescent="0.25">
      <c r="B1677" s="61"/>
      <c r="C1677" s="61"/>
      <c r="D1677" s="61"/>
      <c r="E1677" s="61"/>
      <c r="F1677" s="61"/>
      <c r="G1677" s="61"/>
      <c r="H1677" s="61"/>
      <c r="I1677" s="61"/>
      <c r="J1677" s="61"/>
      <c r="K1677" s="61"/>
      <c r="L1677" s="61"/>
      <c r="M1677" s="61"/>
      <c r="N1677" s="61"/>
      <c r="O1677" s="61"/>
      <c r="P1677" s="61"/>
      <c r="Q1677" s="61"/>
      <c r="R1677" s="61"/>
      <c r="S1677" s="61"/>
    </row>
    <row r="1678" spans="2:19" x14ac:dyDescent="0.25">
      <c r="B1678" s="61"/>
      <c r="C1678" s="61"/>
      <c r="D1678" s="61"/>
      <c r="E1678" s="61"/>
      <c r="F1678" s="61"/>
      <c r="G1678" s="61"/>
      <c r="H1678" s="61"/>
      <c r="I1678" s="61"/>
      <c r="J1678" s="61"/>
      <c r="K1678" s="61"/>
      <c r="L1678" s="61"/>
      <c r="M1678" s="61"/>
      <c r="N1678" s="61"/>
      <c r="O1678" s="61"/>
      <c r="P1678" s="61"/>
      <c r="Q1678" s="61"/>
      <c r="R1678" s="61"/>
      <c r="S1678" s="61"/>
    </row>
    <row r="1679" spans="2:19" x14ac:dyDescent="0.25">
      <c r="B1679" s="61"/>
      <c r="C1679" s="61"/>
      <c r="D1679" s="61"/>
      <c r="E1679" s="61"/>
      <c r="F1679" s="61"/>
      <c r="G1679" s="61"/>
      <c r="H1679" s="61"/>
      <c r="I1679" s="61"/>
      <c r="J1679" s="61"/>
      <c r="K1679" s="61"/>
      <c r="L1679" s="61"/>
      <c r="M1679" s="61"/>
      <c r="N1679" s="61"/>
      <c r="O1679" s="61"/>
      <c r="P1679" s="61"/>
      <c r="Q1679" s="61"/>
      <c r="R1679" s="61"/>
      <c r="S1679" s="61"/>
    </row>
    <row r="1680" spans="2:19" x14ac:dyDescent="0.25">
      <c r="B1680" s="61"/>
      <c r="C1680" s="61"/>
      <c r="D1680" s="61"/>
      <c r="E1680" s="61"/>
      <c r="F1680" s="61"/>
      <c r="G1680" s="61"/>
      <c r="H1680" s="61"/>
      <c r="I1680" s="61"/>
      <c r="J1680" s="61"/>
      <c r="K1680" s="61"/>
      <c r="L1680" s="61"/>
      <c r="M1680" s="61"/>
      <c r="N1680" s="61"/>
      <c r="O1680" s="61"/>
      <c r="P1680" s="61"/>
      <c r="Q1680" s="61"/>
      <c r="R1680" s="61"/>
      <c r="S1680" s="61"/>
    </row>
    <row r="1681" spans="2:19" x14ac:dyDescent="0.25">
      <c r="B1681" s="61"/>
      <c r="C1681" s="61"/>
      <c r="D1681" s="61"/>
      <c r="E1681" s="61"/>
      <c r="F1681" s="61"/>
      <c r="G1681" s="61"/>
      <c r="H1681" s="61"/>
      <c r="I1681" s="61"/>
      <c r="J1681" s="61"/>
      <c r="K1681" s="61"/>
      <c r="L1681" s="61"/>
      <c r="M1681" s="61"/>
      <c r="N1681" s="61"/>
      <c r="O1681" s="61"/>
      <c r="P1681" s="61"/>
      <c r="Q1681" s="61"/>
      <c r="R1681" s="61"/>
      <c r="S1681" s="61"/>
    </row>
    <row r="1682" spans="2:19" x14ac:dyDescent="0.25">
      <c r="B1682" s="61"/>
      <c r="C1682" s="61"/>
      <c r="D1682" s="61"/>
      <c r="E1682" s="61"/>
      <c r="F1682" s="61"/>
      <c r="G1682" s="61"/>
      <c r="H1682" s="61"/>
      <c r="I1682" s="61"/>
      <c r="J1682" s="61"/>
      <c r="K1682" s="61"/>
      <c r="L1682" s="61"/>
      <c r="M1682" s="61"/>
      <c r="N1682" s="61"/>
      <c r="O1682" s="61"/>
      <c r="P1682" s="61"/>
      <c r="Q1682" s="61"/>
      <c r="R1682" s="61"/>
      <c r="S1682" s="61"/>
    </row>
    <row r="1683" spans="2:19" x14ac:dyDescent="0.25">
      <c r="B1683" s="61"/>
      <c r="C1683" s="61"/>
      <c r="D1683" s="61"/>
      <c r="E1683" s="61"/>
      <c r="F1683" s="61"/>
      <c r="G1683" s="61"/>
      <c r="H1683" s="61"/>
      <c r="I1683" s="61"/>
      <c r="J1683" s="61"/>
      <c r="K1683" s="61"/>
      <c r="L1683" s="61"/>
      <c r="M1683" s="61"/>
      <c r="N1683" s="61"/>
      <c r="O1683" s="61"/>
      <c r="P1683" s="61"/>
      <c r="Q1683" s="61"/>
      <c r="R1683" s="61"/>
      <c r="S1683" s="61"/>
    </row>
    <row r="1684" spans="2:19" x14ac:dyDescent="0.25">
      <c r="B1684" s="61"/>
      <c r="C1684" s="61"/>
      <c r="D1684" s="61"/>
      <c r="E1684" s="61"/>
      <c r="F1684" s="61"/>
      <c r="G1684" s="61"/>
      <c r="H1684" s="61"/>
      <c r="I1684" s="61"/>
      <c r="J1684" s="61"/>
      <c r="K1684" s="61"/>
      <c r="L1684" s="61"/>
      <c r="M1684" s="61"/>
      <c r="N1684" s="61"/>
      <c r="O1684" s="61"/>
      <c r="P1684" s="61"/>
      <c r="Q1684" s="61"/>
      <c r="R1684" s="61"/>
      <c r="S1684" s="61"/>
    </row>
    <row r="1685" spans="2:19" x14ac:dyDescent="0.25">
      <c r="B1685" s="61"/>
      <c r="C1685" s="61"/>
      <c r="D1685" s="61"/>
      <c r="E1685" s="61"/>
      <c r="F1685" s="61"/>
      <c r="G1685" s="61"/>
      <c r="H1685" s="61"/>
      <c r="I1685" s="61"/>
      <c r="J1685" s="61"/>
      <c r="K1685" s="61"/>
      <c r="L1685" s="61"/>
      <c r="M1685" s="61"/>
      <c r="N1685" s="61"/>
      <c r="O1685" s="61"/>
      <c r="P1685" s="61"/>
      <c r="Q1685" s="61"/>
      <c r="R1685" s="61"/>
      <c r="S1685" s="61"/>
    </row>
    <row r="1686" spans="2:19" x14ac:dyDescent="0.25">
      <c r="B1686" s="61"/>
      <c r="C1686" s="61"/>
      <c r="D1686" s="61"/>
      <c r="E1686" s="61"/>
      <c r="F1686" s="61"/>
      <c r="G1686" s="61"/>
      <c r="H1686" s="61"/>
      <c r="I1686" s="61"/>
      <c r="J1686" s="61"/>
      <c r="K1686" s="61"/>
      <c r="L1686" s="61"/>
      <c r="M1686" s="61"/>
      <c r="N1686" s="61"/>
      <c r="O1686" s="61"/>
      <c r="P1686" s="61"/>
      <c r="Q1686" s="61"/>
      <c r="R1686" s="61"/>
      <c r="S1686" s="61"/>
    </row>
    <row r="1687" spans="2:19" x14ac:dyDescent="0.25">
      <c r="B1687" s="61"/>
      <c r="C1687" s="61"/>
      <c r="D1687" s="61"/>
      <c r="E1687" s="61"/>
      <c r="F1687" s="61"/>
      <c r="G1687" s="61"/>
      <c r="H1687" s="61"/>
      <c r="I1687" s="61"/>
      <c r="J1687" s="61"/>
      <c r="K1687" s="61"/>
      <c r="L1687" s="61"/>
      <c r="M1687" s="61"/>
      <c r="N1687" s="61"/>
      <c r="O1687" s="61"/>
      <c r="P1687" s="61"/>
      <c r="Q1687" s="61"/>
      <c r="R1687" s="61"/>
      <c r="S1687" s="61"/>
    </row>
    <row r="1688" spans="2:19" x14ac:dyDescent="0.25">
      <c r="B1688" s="61"/>
      <c r="C1688" s="61"/>
      <c r="D1688" s="61"/>
      <c r="E1688" s="61"/>
      <c r="F1688" s="61"/>
      <c r="G1688" s="61"/>
      <c r="H1688" s="61"/>
      <c r="I1688" s="61"/>
      <c r="J1688" s="61"/>
      <c r="K1688" s="61"/>
      <c r="L1688" s="61"/>
      <c r="M1688" s="61"/>
      <c r="N1688" s="61"/>
      <c r="O1688" s="61"/>
      <c r="P1688" s="61"/>
      <c r="Q1688" s="61"/>
      <c r="R1688" s="61"/>
      <c r="S1688" s="61"/>
    </row>
    <row r="1689" spans="2:19" x14ac:dyDescent="0.25">
      <c r="B1689" s="61"/>
      <c r="C1689" s="61"/>
      <c r="D1689" s="61"/>
      <c r="E1689" s="61"/>
      <c r="F1689" s="61"/>
      <c r="G1689" s="61"/>
      <c r="H1689" s="61"/>
      <c r="I1689" s="61"/>
      <c r="J1689" s="61"/>
      <c r="K1689" s="61"/>
      <c r="L1689" s="61"/>
      <c r="M1689" s="61"/>
      <c r="N1689" s="61"/>
      <c r="O1689" s="61"/>
      <c r="P1689" s="61"/>
      <c r="Q1689" s="61"/>
      <c r="R1689" s="61"/>
      <c r="S1689" s="61"/>
    </row>
    <row r="1690" spans="2:19" x14ac:dyDescent="0.25">
      <c r="B1690" s="61"/>
      <c r="C1690" s="61"/>
      <c r="D1690" s="61"/>
      <c r="E1690" s="61"/>
      <c r="F1690" s="61"/>
      <c r="G1690" s="61"/>
      <c r="H1690" s="61"/>
      <c r="I1690" s="61"/>
      <c r="J1690" s="61"/>
      <c r="K1690" s="61"/>
      <c r="L1690" s="61"/>
      <c r="M1690" s="61"/>
      <c r="N1690" s="61"/>
      <c r="O1690" s="61"/>
      <c r="P1690" s="61"/>
      <c r="Q1690" s="61"/>
      <c r="R1690" s="61"/>
      <c r="S1690" s="61"/>
    </row>
    <row r="1691" spans="2:19" x14ac:dyDescent="0.25">
      <c r="B1691" s="61"/>
      <c r="C1691" s="61"/>
      <c r="D1691" s="61"/>
      <c r="E1691" s="61"/>
      <c r="F1691" s="61"/>
      <c r="G1691" s="61"/>
      <c r="H1691" s="61"/>
      <c r="I1691" s="61"/>
      <c r="J1691" s="61"/>
      <c r="K1691" s="61"/>
      <c r="L1691" s="61"/>
      <c r="M1691" s="61"/>
      <c r="N1691" s="61"/>
      <c r="O1691" s="61"/>
      <c r="P1691" s="61"/>
      <c r="Q1691" s="61"/>
      <c r="R1691" s="61"/>
      <c r="S1691" s="61"/>
    </row>
    <row r="1692" spans="2:19" x14ac:dyDescent="0.25">
      <c r="B1692" s="61"/>
      <c r="C1692" s="61"/>
      <c r="D1692" s="61"/>
      <c r="E1692" s="61"/>
      <c r="F1692" s="61"/>
      <c r="G1692" s="61"/>
      <c r="H1692" s="61"/>
      <c r="I1692" s="61"/>
      <c r="J1692" s="61"/>
      <c r="K1692" s="61"/>
      <c r="L1692" s="61"/>
      <c r="M1692" s="61"/>
      <c r="N1692" s="61"/>
      <c r="O1692" s="61"/>
      <c r="P1692" s="61"/>
      <c r="Q1692" s="61"/>
      <c r="R1692" s="61"/>
      <c r="S1692" s="61"/>
    </row>
    <row r="1693" spans="2:19" x14ac:dyDescent="0.25">
      <c r="B1693" s="61"/>
      <c r="C1693" s="61"/>
      <c r="D1693" s="61"/>
      <c r="E1693" s="61"/>
      <c r="F1693" s="61"/>
      <c r="G1693" s="61"/>
      <c r="H1693" s="61"/>
      <c r="I1693" s="61"/>
      <c r="J1693" s="61"/>
      <c r="K1693" s="61"/>
      <c r="L1693" s="61"/>
      <c r="M1693" s="61"/>
      <c r="N1693" s="61"/>
      <c r="O1693" s="61"/>
      <c r="P1693" s="61"/>
      <c r="Q1693" s="61"/>
      <c r="R1693" s="61"/>
      <c r="S1693" s="61"/>
    </row>
    <row r="1694" spans="2:19" x14ac:dyDescent="0.25">
      <c r="B1694" s="61"/>
      <c r="C1694" s="61"/>
      <c r="D1694" s="61"/>
      <c r="E1694" s="61"/>
      <c r="F1694" s="61"/>
      <c r="G1694" s="61"/>
      <c r="H1694" s="61"/>
      <c r="I1694" s="61"/>
      <c r="J1694" s="61"/>
      <c r="K1694" s="61"/>
      <c r="L1694" s="61"/>
      <c r="M1694" s="61"/>
      <c r="N1694" s="61"/>
      <c r="O1694" s="61"/>
      <c r="P1694" s="61"/>
      <c r="Q1694" s="61"/>
      <c r="R1694" s="61"/>
      <c r="S1694" s="61"/>
    </row>
    <row r="1695" spans="2:19" x14ac:dyDescent="0.25">
      <c r="B1695" s="61"/>
      <c r="C1695" s="61"/>
      <c r="D1695" s="61"/>
      <c r="E1695" s="61"/>
      <c r="F1695" s="61"/>
      <c r="G1695" s="61"/>
      <c r="H1695" s="61"/>
      <c r="I1695" s="61"/>
      <c r="J1695" s="61"/>
      <c r="K1695" s="61"/>
      <c r="L1695" s="61"/>
      <c r="M1695" s="61"/>
      <c r="N1695" s="61"/>
      <c r="O1695" s="61"/>
      <c r="P1695" s="61"/>
      <c r="Q1695" s="61"/>
      <c r="R1695" s="61"/>
      <c r="S1695" s="61"/>
    </row>
    <row r="1696" spans="2:19" x14ac:dyDescent="0.25">
      <c r="B1696" s="61"/>
      <c r="C1696" s="61"/>
      <c r="D1696" s="61"/>
      <c r="E1696" s="61"/>
      <c r="F1696" s="61"/>
      <c r="G1696" s="61"/>
      <c r="H1696" s="61"/>
      <c r="I1696" s="61"/>
      <c r="J1696" s="61"/>
      <c r="K1696" s="61"/>
      <c r="L1696" s="61"/>
      <c r="M1696" s="61"/>
      <c r="N1696" s="61"/>
      <c r="O1696" s="61"/>
      <c r="P1696" s="61"/>
      <c r="Q1696" s="61"/>
      <c r="R1696" s="61"/>
      <c r="S1696" s="61"/>
    </row>
    <row r="1697" spans="2:19" x14ac:dyDescent="0.25">
      <c r="B1697" s="61"/>
      <c r="C1697" s="61"/>
      <c r="D1697" s="61"/>
      <c r="E1697" s="61"/>
      <c r="F1697" s="61"/>
      <c r="G1697" s="61"/>
      <c r="H1697" s="61"/>
      <c r="I1697" s="61"/>
      <c r="J1697" s="61"/>
      <c r="K1697" s="61"/>
      <c r="L1697" s="61"/>
      <c r="M1697" s="61"/>
      <c r="N1697" s="61"/>
      <c r="O1697" s="61"/>
      <c r="P1697" s="61"/>
      <c r="Q1697" s="61"/>
      <c r="R1697" s="61"/>
      <c r="S1697" s="61"/>
    </row>
    <row r="1698" spans="2:19" x14ac:dyDescent="0.25">
      <c r="B1698" s="61"/>
      <c r="C1698" s="61"/>
      <c r="D1698" s="61"/>
      <c r="E1698" s="61"/>
      <c r="F1698" s="61"/>
      <c r="G1698" s="61"/>
      <c r="H1698" s="61"/>
      <c r="I1698" s="61"/>
      <c r="J1698" s="61"/>
      <c r="K1698" s="61"/>
      <c r="L1698" s="61"/>
      <c r="M1698" s="61"/>
      <c r="N1698" s="61"/>
      <c r="O1698" s="61"/>
      <c r="P1698" s="61"/>
      <c r="Q1698" s="61"/>
      <c r="R1698" s="61"/>
      <c r="S1698" s="61"/>
    </row>
    <row r="1699" spans="2:19" x14ac:dyDescent="0.25">
      <c r="B1699" s="61"/>
      <c r="C1699" s="61"/>
      <c r="D1699" s="61"/>
      <c r="E1699" s="61"/>
      <c r="F1699" s="61"/>
      <c r="G1699" s="61"/>
      <c r="H1699" s="61"/>
      <c r="I1699" s="61"/>
      <c r="J1699" s="61"/>
      <c r="K1699" s="61"/>
      <c r="L1699" s="61"/>
      <c r="M1699" s="61"/>
      <c r="N1699" s="61"/>
      <c r="O1699" s="61"/>
      <c r="P1699" s="61"/>
      <c r="Q1699" s="61"/>
      <c r="R1699" s="61"/>
      <c r="S1699" s="61"/>
    </row>
    <row r="1700" spans="2:19" x14ac:dyDescent="0.25">
      <c r="B1700" s="61"/>
      <c r="C1700" s="61"/>
      <c r="D1700" s="61"/>
      <c r="E1700" s="61"/>
      <c r="F1700" s="61"/>
      <c r="G1700" s="61"/>
      <c r="H1700" s="61"/>
      <c r="I1700" s="61"/>
      <c r="J1700" s="61"/>
      <c r="K1700" s="61"/>
      <c r="L1700" s="61"/>
      <c r="M1700" s="61"/>
      <c r="N1700" s="61"/>
      <c r="O1700" s="61"/>
      <c r="P1700" s="61"/>
      <c r="Q1700" s="61"/>
      <c r="R1700" s="61"/>
      <c r="S1700" s="61"/>
    </row>
    <row r="1701" spans="2:19" x14ac:dyDescent="0.25">
      <c r="B1701" s="61"/>
      <c r="C1701" s="61"/>
      <c r="D1701" s="61"/>
      <c r="E1701" s="61"/>
      <c r="F1701" s="61"/>
      <c r="G1701" s="61"/>
      <c r="H1701" s="61"/>
      <c r="I1701" s="61"/>
      <c r="J1701" s="61"/>
      <c r="K1701" s="61"/>
      <c r="L1701" s="61"/>
      <c r="M1701" s="61"/>
      <c r="N1701" s="61"/>
      <c r="O1701" s="61"/>
      <c r="P1701" s="61"/>
      <c r="Q1701" s="61"/>
      <c r="R1701" s="61"/>
      <c r="S1701" s="61"/>
    </row>
    <row r="1702" spans="2:19" x14ac:dyDescent="0.25">
      <c r="B1702" s="61"/>
      <c r="C1702" s="61"/>
      <c r="D1702" s="61"/>
      <c r="E1702" s="61"/>
      <c r="F1702" s="61"/>
      <c r="G1702" s="61"/>
      <c r="H1702" s="61"/>
      <c r="I1702" s="61"/>
      <c r="J1702" s="61"/>
      <c r="K1702" s="61"/>
      <c r="L1702" s="61"/>
      <c r="M1702" s="61"/>
      <c r="N1702" s="61"/>
      <c r="O1702" s="61"/>
      <c r="P1702" s="61"/>
      <c r="Q1702" s="61"/>
      <c r="R1702" s="61"/>
      <c r="S1702" s="61"/>
    </row>
    <row r="1703" spans="2:19" x14ac:dyDescent="0.25">
      <c r="B1703" s="61"/>
      <c r="C1703" s="61"/>
      <c r="D1703" s="61"/>
      <c r="E1703" s="61"/>
      <c r="F1703" s="61"/>
      <c r="G1703" s="61"/>
      <c r="H1703" s="61"/>
      <c r="I1703" s="61"/>
      <c r="J1703" s="61"/>
      <c r="K1703" s="61"/>
      <c r="L1703" s="61"/>
      <c r="M1703" s="61"/>
      <c r="N1703" s="61"/>
      <c r="O1703" s="61"/>
      <c r="P1703" s="61"/>
      <c r="Q1703" s="61"/>
      <c r="R1703" s="61"/>
      <c r="S1703" s="61"/>
    </row>
    <row r="1704" spans="2:19" x14ac:dyDescent="0.25">
      <c r="B1704" s="61"/>
      <c r="C1704" s="61"/>
      <c r="D1704" s="61"/>
      <c r="E1704" s="61"/>
      <c r="F1704" s="61"/>
      <c r="G1704" s="61"/>
      <c r="H1704" s="61"/>
      <c r="I1704" s="61"/>
      <c r="J1704" s="61"/>
      <c r="K1704" s="61"/>
      <c r="L1704" s="61"/>
      <c r="M1704" s="61"/>
      <c r="N1704" s="61"/>
      <c r="O1704" s="61"/>
      <c r="P1704" s="61"/>
      <c r="Q1704" s="61"/>
      <c r="R1704" s="61"/>
      <c r="S1704" s="61"/>
    </row>
    <row r="1705" spans="2:19" x14ac:dyDescent="0.25">
      <c r="B1705" s="61"/>
      <c r="C1705" s="61"/>
      <c r="D1705" s="61"/>
      <c r="E1705" s="61"/>
      <c r="F1705" s="61"/>
      <c r="G1705" s="61"/>
      <c r="H1705" s="61"/>
      <c r="I1705" s="61"/>
      <c r="J1705" s="61"/>
      <c r="K1705" s="61"/>
      <c r="L1705" s="61"/>
      <c r="M1705" s="61"/>
      <c r="N1705" s="61"/>
      <c r="O1705" s="61"/>
      <c r="P1705" s="61"/>
      <c r="Q1705" s="61"/>
      <c r="R1705" s="61"/>
      <c r="S1705" s="61"/>
    </row>
    <row r="1706" spans="2:19" x14ac:dyDescent="0.25">
      <c r="B1706" s="61"/>
      <c r="C1706" s="61"/>
      <c r="D1706" s="61"/>
      <c r="E1706" s="61"/>
      <c r="F1706" s="61"/>
      <c r="G1706" s="61"/>
      <c r="H1706" s="61"/>
      <c r="I1706" s="61"/>
      <c r="J1706" s="61"/>
      <c r="K1706" s="61"/>
      <c r="L1706" s="61"/>
      <c r="M1706" s="61"/>
      <c r="N1706" s="61"/>
      <c r="O1706" s="61"/>
      <c r="P1706" s="61"/>
      <c r="Q1706" s="61"/>
      <c r="R1706" s="61"/>
      <c r="S1706" s="61"/>
    </row>
    <row r="1707" spans="2:19" x14ac:dyDescent="0.25">
      <c r="B1707" s="61"/>
      <c r="C1707" s="61"/>
      <c r="D1707" s="61"/>
      <c r="E1707" s="61"/>
      <c r="F1707" s="61"/>
      <c r="G1707" s="61"/>
      <c r="H1707" s="61"/>
      <c r="I1707" s="61"/>
      <c r="J1707" s="61"/>
      <c r="K1707" s="61"/>
      <c r="L1707" s="61"/>
      <c r="M1707" s="61"/>
      <c r="N1707" s="61"/>
      <c r="O1707" s="61"/>
      <c r="P1707" s="61"/>
      <c r="Q1707" s="61"/>
      <c r="R1707" s="61"/>
      <c r="S1707" s="61"/>
    </row>
    <row r="1708" spans="2:19" x14ac:dyDescent="0.25">
      <c r="B1708" s="61"/>
      <c r="C1708" s="61"/>
      <c r="D1708" s="61"/>
      <c r="E1708" s="61"/>
      <c r="F1708" s="61"/>
      <c r="G1708" s="61"/>
      <c r="H1708" s="61"/>
      <c r="I1708" s="61"/>
      <c r="J1708" s="61"/>
      <c r="K1708" s="61"/>
      <c r="L1708" s="61"/>
      <c r="M1708" s="61"/>
      <c r="N1708" s="61"/>
      <c r="O1708" s="61"/>
      <c r="P1708" s="61"/>
      <c r="Q1708" s="61"/>
      <c r="R1708" s="61"/>
      <c r="S1708" s="61"/>
    </row>
    <row r="1709" spans="2:19" x14ac:dyDescent="0.25">
      <c r="B1709" s="61"/>
      <c r="C1709" s="61"/>
      <c r="D1709" s="61"/>
      <c r="E1709" s="61"/>
      <c r="F1709" s="61"/>
      <c r="G1709" s="61"/>
      <c r="H1709" s="61"/>
      <c r="I1709" s="61"/>
      <c r="J1709" s="61"/>
      <c r="K1709" s="61"/>
      <c r="L1709" s="61"/>
      <c r="M1709" s="61"/>
      <c r="N1709" s="61"/>
      <c r="O1709" s="61"/>
      <c r="P1709" s="61"/>
      <c r="Q1709" s="61"/>
      <c r="R1709" s="61"/>
      <c r="S1709" s="61"/>
    </row>
    <row r="1710" spans="2:19" x14ac:dyDescent="0.25">
      <c r="B1710" s="61"/>
      <c r="C1710" s="61"/>
      <c r="D1710" s="61"/>
      <c r="E1710" s="61"/>
      <c r="F1710" s="61"/>
      <c r="G1710" s="61"/>
      <c r="H1710" s="61"/>
      <c r="I1710" s="61"/>
      <c r="J1710" s="61"/>
      <c r="K1710" s="61"/>
      <c r="L1710" s="61"/>
      <c r="M1710" s="61"/>
      <c r="N1710" s="61"/>
      <c r="O1710" s="61"/>
      <c r="P1710" s="61"/>
      <c r="Q1710" s="61"/>
      <c r="R1710" s="61"/>
      <c r="S1710" s="61"/>
    </row>
    <row r="1711" spans="2:19" x14ac:dyDescent="0.25">
      <c r="B1711" s="61"/>
      <c r="C1711" s="61"/>
      <c r="D1711" s="61"/>
      <c r="E1711" s="61"/>
      <c r="F1711" s="61"/>
      <c r="G1711" s="61"/>
      <c r="H1711" s="61"/>
      <c r="I1711" s="61"/>
      <c r="J1711" s="61"/>
      <c r="K1711" s="61"/>
      <c r="L1711" s="61"/>
      <c r="M1711" s="61"/>
      <c r="N1711" s="61"/>
      <c r="O1711" s="61"/>
      <c r="P1711" s="61"/>
      <c r="Q1711" s="61"/>
      <c r="R1711" s="61"/>
      <c r="S1711" s="61"/>
    </row>
    <row r="1712" spans="2:19" x14ac:dyDescent="0.25">
      <c r="B1712" s="61"/>
      <c r="C1712" s="61"/>
      <c r="D1712" s="61"/>
      <c r="E1712" s="61"/>
      <c r="F1712" s="61"/>
      <c r="G1712" s="61"/>
      <c r="H1712" s="61"/>
      <c r="I1712" s="61"/>
      <c r="J1712" s="61"/>
      <c r="K1712" s="61"/>
      <c r="L1712" s="61"/>
      <c r="M1712" s="61"/>
      <c r="N1712" s="61"/>
      <c r="O1712" s="61"/>
      <c r="P1712" s="61"/>
      <c r="Q1712" s="61"/>
      <c r="R1712" s="61"/>
      <c r="S1712" s="61"/>
    </row>
    <row r="1713" spans="2:19" x14ac:dyDescent="0.25">
      <c r="B1713" s="61"/>
      <c r="C1713" s="61"/>
      <c r="D1713" s="61"/>
      <c r="E1713" s="61"/>
      <c r="F1713" s="61"/>
      <c r="G1713" s="61"/>
      <c r="H1713" s="61"/>
      <c r="I1713" s="61"/>
      <c r="J1713" s="61"/>
      <c r="K1713" s="61"/>
      <c r="L1713" s="61"/>
      <c r="M1713" s="61"/>
      <c r="N1713" s="61"/>
      <c r="O1713" s="61"/>
      <c r="P1713" s="61"/>
      <c r="Q1713" s="61"/>
      <c r="R1713" s="61"/>
      <c r="S1713" s="61"/>
    </row>
    <row r="1714" spans="2:19" x14ac:dyDescent="0.25">
      <c r="B1714" s="61"/>
      <c r="C1714" s="61"/>
      <c r="D1714" s="61"/>
      <c r="E1714" s="61"/>
      <c r="F1714" s="61"/>
      <c r="G1714" s="61"/>
      <c r="H1714" s="61"/>
      <c r="I1714" s="61"/>
      <c r="J1714" s="61"/>
      <c r="K1714" s="61"/>
      <c r="L1714" s="61"/>
      <c r="M1714" s="61"/>
      <c r="N1714" s="61"/>
      <c r="O1714" s="61"/>
      <c r="P1714" s="61"/>
      <c r="Q1714" s="61"/>
      <c r="R1714" s="61"/>
      <c r="S1714" s="61"/>
    </row>
    <row r="1715" spans="2:19" x14ac:dyDescent="0.25">
      <c r="B1715" s="61"/>
      <c r="C1715" s="61"/>
      <c r="D1715" s="61"/>
      <c r="E1715" s="61"/>
      <c r="F1715" s="61"/>
      <c r="G1715" s="61"/>
      <c r="H1715" s="61"/>
      <c r="I1715" s="61"/>
      <c r="J1715" s="61"/>
      <c r="K1715" s="61"/>
      <c r="L1715" s="61"/>
      <c r="M1715" s="61"/>
      <c r="N1715" s="61"/>
      <c r="O1715" s="61"/>
      <c r="P1715" s="61"/>
      <c r="Q1715" s="61"/>
      <c r="R1715" s="61"/>
      <c r="S1715" s="61"/>
    </row>
    <row r="1716" spans="2:19" x14ac:dyDescent="0.25">
      <c r="B1716" s="61"/>
      <c r="C1716" s="61"/>
      <c r="D1716" s="61"/>
      <c r="E1716" s="61"/>
      <c r="F1716" s="61"/>
      <c r="G1716" s="61"/>
      <c r="H1716" s="61"/>
      <c r="I1716" s="61"/>
      <c r="J1716" s="61"/>
      <c r="K1716" s="61"/>
      <c r="L1716" s="61"/>
      <c r="M1716" s="61"/>
      <c r="N1716" s="61"/>
      <c r="O1716" s="61"/>
      <c r="P1716" s="61"/>
      <c r="Q1716" s="61"/>
      <c r="R1716" s="61"/>
      <c r="S1716" s="61"/>
    </row>
    <row r="1717" spans="2:19" x14ac:dyDescent="0.25">
      <c r="B1717" s="61"/>
      <c r="C1717" s="61"/>
      <c r="D1717" s="61"/>
      <c r="E1717" s="61"/>
      <c r="F1717" s="61"/>
      <c r="G1717" s="61"/>
      <c r="H1717" s="61"/>
      <c r="I1717" s="61"/>
      <c r="J1717" s="61"/>
      <c r="K1717" s="61"/>
      <c r="L1717" s="61"/>
      <c r="M1717" s="61"/>
      <c r="N1717" s="61"/>
      <c r="O1717" s="61"/>
      <c r="P1717" s="61"/>
      <c r="Q1717" s="61"/>
      <c r="R1717" s="61"/>
      <c r="S1717" s="61"/>
    </row>
    <row r="1718" spans="2:19" x14ac:dyDescent="0.25">
      <c r="B1718" s="61"/>
      <c r="C1718" s="61"/>
      <c r="D1718" s="61"/>
      <c r="E1718" s="61"/>
      <c r="F1718" s="61"/>
      <c r="G1718" s="61"/>
      <c r="H1718" s="61"/>
      <c r="I1718" s="61"/>
      <c r="J1718" s="61"/>
      <c r="K1718" s="61"/>
      <c r="L1718" s="61"/>
      <c r="M1718" s="61"/>
      <c r="N1718" s="61"/>
      <c r="O1718" s="61"/>
      <c r="P1718" s="61"/>
      <c r="Q1718" s="61"/>
      <c r="R1718" s="61"/>
      <c r="S1718" s="61"/>
    </row>
    <row r="1719" spans="2:19" x14ac:dyDescent="0.25">
      <c r="B1719" s="61"/>
      <c r="C1719" s="61"/>
      <c r="D1719" s="61"/>
      <c r="E1719" s="61"/>
      <c r="F1719" s="61"/>
      <c r="G1719" s="61"/>
      <c r="H1719" s="61"/>
      <c r="I1719" s="61"/>
      <c r="J1719" s="61"/>
      <c r="K1719" s="61"/>
      <c r="L1719" s="61"/>
      <c r="M1719" s="61"/>
      <c r="N1719" s="61"/>
      <c r="O1719" s="61"/>
      <c r="P1719" s="61"/>
      <c r="Q1719" s="61"/>
      <c r="R1719" s="61"/>
      <c r="S1719" s="61"/>
    </row>
    <row r="1720" spans="2:19" x14ac:dyDescent="0.25">
      <c r="B1720" s="61"/>
      <c r="C1720" s="61"/>
      <c r="D1720" s="61"/>
      <c r="E1720" s="61"/>
      <c r="F1720" s="61"/>
      <c r="G1720" s="61"/>
      <c r="H1720" s="61"/>
      <c r="I1720" s="61"/>
      <c r="J1720" s="61"/>
      <c r="K1720" s="61"/>
      <c r="L1720" s="61"/>
      <c r="M1720" s="61"/>
      <c r="N1720" s="61"/>
      <c r="O1720" s="61"/>
      <c r="P1720" s="61"/>
      <c r="Q1720" s="61"/>
      <c r="R1720" s="61"/>
      <c r="S1720" s="61"/>
    </row>
    <row r="1721" spans="2:19" x14ac:dyDescent="0.25">
      <c r="B1721" s="61"/>
      <c r="C1721" s="61"/>
      <c r="D1721" s="61"/>
      <c r="E1721" s="61"/>
      <c r="F1721" s="61"/>
      <c r="G1721" s="61"/>
      <c r="H1721" s="61"/>
      <c r="I1721" s="61"/>
      <c r="J1721" s="61"/>
      <c r="K1721" s="61"/>
      <c r="L1721" s="61"/>
      <c r="M1721" s="61"/>
      <c r="N1721" s="61"/>
      <c r="O1721" s="61"/>
      <c r="P1721" s="61"/>
      <c r="Q1721" s="61"/>
      <c r="R1721" s="61"/>
      <c r="S1721" s="61"/>
    </row>
    <row r="1722" spans="2:19" x14ac:dyDescent="0.25">
      <c r="B1722" s="61"/>
      <c r="C1722" s="61"/>
      <c r="D1722" s="61"/>
      <c r="E1722" s="61"/>
      <c r="F1722" s="61"/>
      <c r="G1722" s="61"/>
      <c r="H1722" s="61"/>
      <c r="I1722" s="61"/>
      <c r="J1722" s="61"/>
      <c r="K1722" s="61"/>
      <c r="L1722" s="61"/>
      <c r="M1722" s="61"/>
      <c r="N1722" s="61"/>
      <c r="O1722" s="61"/>
      <c r="P1722" s="61"/>
      <c r="Q1722" s="61"/>
      <c r="R1722" s="61"/>
      <c r="S1722" s="61"/>
    </row>
    <row r="1723" spans="2:19" x14ac:dyDescent="0.25">
      <c r="B1723" s="61"/>
      <c r="C1723" s="61"/>
      <c r="D1723" s="61"/>
      <c r="E1723" s="61"/>
      <c r="F1723" s="61"/>
      <c r="G1723" s="61"/>
      <c r="H1723" s="61"/>
      <c r="I1723" s="61"/>
      <c r="J1723" s="61"/>
      <c r="K1723" s="61"/>
      <c r="L1723" s="61"/>
      <c r="M1723" s="61"/>
      <c r="N1723" s="61"/>
      <c r="O1723" s="61"/>
      <c r="P1723" s="61"/>
      <c r="Q1723" s="61"/>
      <c r="R1723" s="61"/>
      <c r="S1723" s="61"/>
    </row>
    <row r="1724" spans="2:19" x14ac:dyDescent="0.25">
      <c r="B1724" s="61"/>
      <c r="C1724" s="61"/>
      <c r="D1724" s="61"/>
      <c r="E1724" s="61"/>
      <c r="F1724" s="61"/>
      <c r="G1724" s="61"/>
      <c r="H1724" s="61"/>
      <c r="I1724" s="61"/>
      <c r="J1724" s="61"/>
      <c r="K1724" s="61"/>
      <c r="L1724" s="61"/>
      <c r="M1724" s="61"/>
      <c r="N1724" s="61"/>
      <c r="O1724" s="61"/>
      <c r="P1724" s="61"/>
      <c r="Q1724" s="61"/>
      <c r="R1724" s="61"/>
      <c r="S1724" s="61"/>
    </row>
    <row r="1725" spans="2:19" x14ac:dyDescent="0.25">
      <c r="B1725" s="61"/>
      <c r="C1725" s="61"/>
      <c r="D1725" s="61"/>
      <c r="E1725" s="61"/>
      <c r="F1725" s="61"/>
      <c r="G1725" s="61"/>
      <c r="H1725" s="61"/>
      <c r="I1725" s="61"/>
      <c r="J1725" s="61"/>
      <c r="K1725" s="61"/>
      <c r="L1725" s="61"/>
      <c r="M1725" s="61"/>
      <c r="N1725" s="61"/>
      <c r="O1725" s="61"/>
      <c r="P1725" s="61"/>
      <c r="Q1725" s="61"/>
      <c r="R1725" s="61"/>
      <c r="S1725" s="61"/>
    </row>
    <row r="1726" spans="2:19" x14ac:dyDescent="0.25">
      <c r="B1726" s="61"/>
      <c r="C1726" s="61"/>
      <c r="D1726" s="61"/>
      <c r="E1726" s="61"/>
      <c r="F1726" s="61"/>
      <c r="G1726" s="61"/>
      <c r="H1726" s="61"/>
      <c r="I1726" s="61"/>
      <c r="J1726" s="61"/>
      <c r="K1726" s="61"/>
      <c r="L1726" s="61"/>
      <c r="M1726" s="61"/>
      <c r="N1726" s="61"/>
      <c r="O1726" s="61"/>
      <c r="P1726" s="61"/>
      <c r="Q1726" s="61"/>
      <c r="R1726" s="61"/>
      <c r="S1726" s="61"/>
    </row>
    <row r="1727" spans="2:19" x14ac:dyDescent="0.25">
      <c r="B1727" s="61"/>
      <c r="C1727" s="61"/>
      <c r="D1727" s="61"/>
      <c r="E1727" s="61"/>
      <c r="F1727" s="61"/>
      <c r="G1727" s="61"/>
      <c r="H1727" s="61"/>
      <c r="I1727" s="61"/>
      <c r="J1727" s="61"/>
      <c r="K1727" s="61"/>
      <c r="L1727" s="61"/>
      <c r="M1727" s="61"/>
      <c r="N1727" s="61"/>
      <c r="O1727" s="61"/>
      <c r="P1727" s="61"/>
      <c r="Q1727" s="61"/>
      <c r="R1727" s="61"/>
      <c r="S1727" s="61"/>
    </row>
    <row r="1728" spans="2:19" x14ac:dyDescent="0.25">
      <c r="B1728" s="61"/>
      <c r="C1728" s="61"/>
      <c r="D1728" s="61"/>
      <c r="E1728" s="61"/>
      <c r="F1728" s="61"/>
      <c r="G1728" s="61"/>
      <c r="H1728" s="61"/>
      <c r="I1728" s="61"/>
      <c r="J1728" s="61"/>
      <c r="K1728" s="61"/>
      <c r="L1728" s="61"/>
      <c r="M1728" s="61"/>
      <c r="N1728" s="61"/>
      <c r="O1728" s="61"/>
      <c r="P1728" s="61"/>
      <c r="Q1728" s="61"/>
      <c r="R1728" s="61"/>
      <c r="S1728" s="61"/>
    </row>
    <row r="1729" spans="2:19" x14ac:dyDescent="0.25">
      <c r="B1729" s="61"/>
      <c r="C1729" s="61"/>
      <c r="D1729" s="61"/>
      <c r="E1729" s="61"/>
      <c r="F1729" s="61"/>
      <c r="G1729" s="61"/>
      <c r="H1729" s="61"/>
      <c r="I1729" s="61"/>
      <c r="J1729" s="61"/>
      <c r="K1729" s="61"/>
      <c r="L1729" s="61"/>
      <c r="M1729" s="61"/>
      <c r="N1729" s="61"/>
      <c r="O1729" s="61"/>
      <c r="P1729" s="61"/>
      <c r="Q1729" s="61"/>
      <c r="R1729" s="61"/>
      <c r="S1729" s="61"/>
    </row>
    <row r="1730" spans="2:19" x14ac:dyDescent="0.25">
      <c r="B1730" s="61"/>
      <c r="C1730" s="61"/>
      <c r="D1730" s="61"/>
      <c r="E1730" s="61"/>
      <c r="F1730" s="61"/>
      <c r="G1730" s="61"/>
      <c r="H1730" s="61"/>
      <c r="I1730" s="61"/>
      <c r="J1730" s="61"/>
      <c r="K1730" s="61"/>
      <c r="L1730" s="61"/>
      <c r="M1730" s="61"/>
      <c r="N1730" s="61"/>
      <c r="O1730" s="61"/>
      <c r="P1730" s="61"/>
      <c r="Q1730" s="61"/>
      <c r="R1730" s="61"/>
      <c r="S1730" s="61"/>
    </row>
    <row r="1731" spans="2:19" x14ac:dyDescent="0.25">
      <c r="B1731" s="61"/>
      <c r="C1731" s="61"/>
      <c r="D1731" s="61"/>
      <c r="E1731" s="61"/>
      <c r="F1731" s="61"/>
      <c r="G1731" s="61"/>
      <c r="H1731" s="61"/>
      <c r="I1731" s="61"/>
      <c r="J1731" s="61"/>
      <c r="K1731" s="61"/>
      <c r="L1731" s="61"/>
      <c r="M1731" s="61"/>
      <c r="N1731" s="61"/>
      <c r="O1731" s="61"/>
      <c r="P1731" s="61"/>
      <c r="Q1731" s="61"/>
      <c r="R1731" s="61"/>
      <c r="S1731" s="61"/>
    </row>
    <row r="1732" spans="2:19" x14ac:dyDescent="0.25">
      <c r="B1732" s="61"/>
      <c r="C1732" s="61"/>
      <c r="D1732" s="61"/>
      <c r="E1732" s="61"/>
      <c r="F1732" s="61"/>
      <c r="G1732" s="61"/>
      <c r="H1732" s="61"/>
      <c r="I1732" s="61"/>
      <c r="J1732" s="61"/>
      <c r="K1732" s="61"/>
      <c r="L1732" s="61"/>
      <c r="M1732" s="61"/>
      <c r="N1732" s="61"/>
      <c r="O1732" s="61"/>
      <c r="P1732" s="61"/>
      <c r="Q1732" s="61"/>
      <c r="R1732" s="61"/>
      <c r="S1732" s="61"/>
    </row>
    <row r="1733" spans="2:19" x14ac:dyDescent="0.25">
      <c r="B1733" s="61"/>
      <c r="C1733" s="61"/>
      <c r="D1733" s="61"/>
      <c r="E1733" s="61"/>
      <c r="F1733" s="61"/>
      <c r="G1733" s="61"/>
      <c r="H1733" s="61"/>
      <c r="I1733" s="61"/>
      <c r="J1733" s="61"/>
      <c r="K1733" s="61"/>
      <c r="L1733" s="61"/>
      <c r="M1733" s="61"/>
      <c r="N1733" s="61"/>
      <c r="O1733" s="61"/>
      <c r="P1733" s="61"/>
      <c r="Q1733" s="61"/>
      <c r="R1733" s="61"/>
      <c r="S1733" s="61"/>
    </row>
    <row r="1734" spans="2:19" x14ac:dyDescent="0.25">
      <c r="B1734" s="61"/>
      <c r="C1734" s="61"/>
      <c r="D1734" s="61"/>
      <c r="E1734" s="61"/>
      <c r="F1734" s="61"/>
      <c r="G1734" s="61"/>
      <c r="H1734" s="61"/>
      <c r="I1734" s="61"/>
      <c r="J1734" s="61"/>
      <c r="K1734" s="61"/>
      <c r="L1734" s="61"/>
      <c r="M1734" s="61"/>
      <c r="N1734" s="61"/>
      <c r="O1734" s="61"/>
      <c r="P1734" s="61"/>
      <c r="Q1734" s="61"/>
      <c r="R1734" s="61"/>
      <c r="S1734" s="61"/>
    </row>
    <row r="1735" spans="2:19" x14ac:dyDescent="0.25">
      <c r="B1735" s="61"/>
      <c r="C1735" s="61"/>
      <c r="D1735" s="61"/>
      <c r="E1735" s="61"/>
      <c r="F1735" s="61"/>
      <c r="G1735" s="61"/>
      <c r="H1735" s="61"/>
      <c r="I1735" s="61"/>
      <c r="J1735" s="61"/>
      <c r="K1735" s="61"/>
      <c r="L1735" s="61"/>
      <c r="M1735" s="61"/>
      <c r="N1735" s="61"/>
      <c r="O1735" s="61"/>
      <c r="P1735" s="61"/>
      <c r="Q1735" s="61"/>
      <c r="R1735" s="61"/>
      <c r="S1735" s="61"/>
    </row>
    <row r="1736" spans="2:19" x14ac:dyDescent="0.25">
      <c r="B1736" s="61"/>
      <c r="C1736" s="61"/>
      <c r="D1736" s="61"/>
      <c r="E1736" s="61"/>
      <c r="F1736" s="61"/>
      <c r="G1736" s="61"/>
      <c r="H1736" s="61"/>
      <c r="I1736" s="61"/>
      <c r="J1736" s="61"/>
      <c r="K1736" s="61"/>
      <c r="L1736" s="61"/>
      <c r="M1736" s="61"/>
      <c r="N1736" s="61"/>
      <c r="O1736" s="61"/>
      <c r="P1736" s="61"/>
      <c r="Q1736" s="61"/>
      <c r="R1736" s="61"/>
      <c r="S1736" s="61"/>
    </row>
    <row r="1737" spans="2:19" x14ac:dyDescent="0.25">
      <c r="B1737" s="61"/>
      <c r="C1737" s="61"/>
      <c r="D1737" s="61"/>
      <c r="E1737" s="61"/>
      <c r="F1737" s="61"/>
      <c r="G1737" s="61"/>
      <c r="H1737" s="61"/>
      <c r="I1737" s="61"/>
      <c r="J1737" s="61"/>
      <c r="K1737" s="61"/>
      <c r="L1737" s="61"/>
      <c r="M1737" s="61"/>
      <c r="N1737" s="61"/>
      <c r="O1737" s="61"/>
      <c r="P1737" s="61"/>
      <c r="Q1737" s="61"/>
      <c r="R1737" s="61"/>
      <c r="S1737" s="61"/>
    </row>
    <row r="1738" spans="2:19" x14ac:dyDescent="0.25">
      <c r="B1738" s="61"/>
      <c r="C1738" s="61"/>
      <c r="D1738" s="61"/>
      <c r="E1738" s="61"/>
      <c r="F1738" s="61"/>
      <c r="G1738" s="61"/>
      <c r="H1738" s="61"/>
      <c r="I1738" s="61"/>
      <c r="J1738" s="61"/>
      <c r="K1738" s="61"/>
      <c r="L1738" s="61"/>
      <c r="M1738" s="61"/>
      <c r="N1738" s="61"/>
      <c r="O1738" s="61"/>
      <c r="P1738" s="61"/>
      <c r="Q1738" s="61"/>
      <c r="R1738" s="61"/>
      <c r="S1738" s="61"/>
    </row>
    <row r="1739" spans="2:19" x14ac:dyDescent="0.25">
      <c r="B1739" s="61"/>
      <c r="C1739" s="61"/>
      <c r="D1739" s="61"/>
      <c r="E1739" s="61"/>
      <c r="F1739" s="61"/>
      <c r="G1739" s="61"/>
      <c r="H1739" s="61"/>
      <c r="I1739" s="61"/>
      <c r="J1739" s="61"/>
      <c r="K1739" s="61"/>
      <c r="L1739" s="61"/>
      <c r="M1739" s="61"/>
      <c r="N1739" s="61"/>
      <c r="O1739" s="61"/>
      <c r="P1739" s="61"/>
      <c r="Q1739" s="61"/>
      <c r="R1739" s="61"/>
      <c r="S1739" s="61"/>
    </row>
    <row r="1740" spans="2:19" x14ac:dyDescent="0.25">
      <c r="B1740" s="61"/>
      <c r="C1740" s="61"/>
      <c r="D1740" s="61"/>
      <c r="E1740" s="61"/>
      <c r="F1740" s="61"/>
      <c r="G1740" s="61"/>
      <c r="H1740" s="61"/>
      <c r="I1740" s="61"/>
      <c r="J1740" s="61"/>
      <c r="K1740" s="61"/>
      <c r="L1740" s="61"/>
      <c r="M1740" s="61"/>
      <c r="N1740" s="61"/>
      <c r="O1740" s="61"/>
      <c r="P1740" s="61"/>
      <c r="Q1740" s="61"/>
      <c r="R1740" s="61"/>
      <c r="S1740" s="61"/>
    </row>
    <row r="1741" spans="2:19" x14ac:dyDescent="0.25">
      <c r="B1741" s="61"/>
      <c r="C1741" s="61"/>
      <c r="D1741" s="61"/>
      <c r="E1741" s="61"/>
      <c r="F1741" s="61"/>
      <c r="G1741" s="61"/>
      <c r="H1741" s="61"/>
      <c r="I1741" s="61"/>
      <c r="J1741" s="61"/>
      <c r="K1741" s="61"/>
      <c r="L1741" s="61"/>
      <c r="M1741" s="61"/>
      <c r="N1741" s="61"/>
      <c r="O1741" s="61"/>
      <c r="P1741" s="61"/>
      <c r="Q1741" s="61"/>
      <c r="R1741" s="61"/>
      <c r="S1741" s="61"/>
    </row>
    <row r="1742" spans="2:19" x14ac:dyDescent="0.25">
      <c r="B1742" s="61"/>
      <c r="C1742" s="61"/>
      <c r="D1742" s="61"/>
      <c r="E1742" s="61"/>
      <c r="F1742" s="61"/>
      <c r="G1742" s="61"/>
      <c r="H1742" s="61"/>
      <c r="I1742" s="61"/>
      <c r="J1742" s="61"/>
      <c r="K1742" s="61"/>
      <c r="L1742" s="61"/>
      <c r="M1742" s="61"/>
      <c r="N1742" s="61"/>
      <c r="O1742" s="61"/>
      <c r="P1742" s="61"/>
      <c r="Q1742" s="61"/>
      <c r="R1742" s="61"/>
      <c r="S1742" s="61"/>
    </row>
    <row r="1743" spans="2:19" x14ac:dyDescent="0.25">
      <c r="B1743" s="61"/>
      <c r="C1743" s="61"/>
      <c r="D1743" s="61"/>
      <c r="E1743" s="61"/>
      <c r="F1743" s="61"/>
      <c r="G1743" s="61"/>
      <c r="H1743" s="61"/>
      <c r="I1743" s="61"/>
      <c r="J1743" s="61"/>
      <c r="K1743" s="61"/>
      <c r="L1743" s="61"/>
      <c r="M1743" s="61"/>
      <c r="N1743" s="61"/>
      <c r="O1743" s="61"/>
      <c r="P1743" s="61"/>
      <c r="Q1743" s="61"/>
      <c r="R1743" s="61"/>
      <c r="S1743" s="61"/>
    </row>
    <row r="1744" spans="2:19" x14ac:dyDescent="0.25">
      <c r="B1744" s="61"/>
      <c r="C1744" s="61"/>
      <c r="D1744" s="61"/>
      <c r="E1744" s="61"/>
      <c r="F1744" s="61"/>
      <c r="G1744" s="61"/>
      <c r="H1744" s="61"/>
      <c r="I1744" s="61"/>
      <c r="J1744" s="61"/>
      <c r="K1744" s="61"/>
      <c r="L1744" s="61"/>
      <c r="M1744" s="61"/>
      <c r="N1744" s="61"/>
      <c r="O1744" s="61"/>
      <c r="P1744" s="61"/>
      <c r="Q1744" s="61"/>
      <c r="R1744" s="61"/>
      <c r="S1744" s="61"/>
    </row>
    <row r="1745" spans="2:19" x14ac:dyDescent="0.25">
      <c r="B1745" s="61"/>
      <c r="C1745" s="61"/>
      <c r="D1745" s="61"/>
      <c r="E1745" s="61"/>
      <c r="F1745" s="61"/>
      <c r="G1745" s="61"/>
      <c r="H1745" s="61"/>
      <c r="I1745" s="61"/>
      <c r="J1745" s="61"/>
      <c r="K1745" s="61"/>
      <c r="L1745" s="61"/>
      <c r="M1745" s="61"/>
      <c r="N1745" s="61"/>
      <c r="O1745" s="61"/>
      <c r="P1745" s="61"/>
      <c r="Q1745" s="61"/>
      <c r="R1745" s="61"/>
      <c r="S1745" s="61"/>
    </row>
    <row r="1746" spans="2:19" x14ac:dyDescent="0.25">
      <c r="B1746" s="61"/>
      <c r="C1746" s="61"/>
      <c r="D1746" s="61"/>
      <c r="E1746" s="61"/>
      <c r="F1746" s="61"/>
      <c r="G1746" s="61"/>
      <c r="H1746" s="61"/>
      <c r="I1746" s="61"/>
      <c r="J1746" s="61"/>
      <c r="K1746" s="61"/>
      <c r="L1746" s="61"/>
      <c r="M1746" s="61"/>
      <c r="N1746" s="61"/>
      <c r="O1746" s="61"/>
      <c r="P1746" s="61"/>
      <c r="Q1746" s="61"/>
      <c r="R1746" s="61"/>
      <c r="S1746" s="61"/>
    </row>
    <row r="1747" spans="2:19" x14ac:dyDescent="0.25">
      <c r="B1747" s="61"/>
      <c r="C1747" s="61"/>
      <c r="D1747" s="61"/>
      <c r="E1747" s="61"/>
      <c r="F1747" s="61"/>
      <c r="G1747" s="61"/>
      <c r="H1747" s="61"/>
      <c r="I1747" s="61"/>
      <c r="J1747" s="61"/>
      <c r="K1747" s="61"/>
      <c r="L1747" s="61"/>
      <c r="M1747" s="61"/>
      <c r="N1747" s="61"/>
      <c r="O1747" s="61"/>
      <c r="P1747" s="61"/>
      <c r="Q1747" s="61"/>
      <c r="R1747" s="61"/>
      <c r="S1747" s="61"/>
    </row>
    <row r="1748" spans="2:19" x14ac:dyDescent="0.25">
      <c r="B1748" s="61"/>
      <c r="C1748" s="61"/>
      <c r="D1748" s="61"/>
      <c r="E1748" s="61"/>
      <c r="F1748" s="61"/>
      <c r="G1748" s="61"/>
      <c r="H1748" s="61"/>
      <c r="I1748" s="61"/>
      <c r="J1748" s="61"/>
      <c r="K1748" s="61"/>
      <c r="L1748" s="61"/>
      <c r="M1748" s="61"/>
      <c r="N1748" s="61"/>
      <c r="O1748" s="61"/>
      <c r="P1748" s="61"/>
      <c r="Q1748" s="61"/>
      <c r="R1748" s="61"/>
      <c r="S1748" s="61"/>
    </row>
    <row r="1749" spans="2:19" x14ac:dyDescent="0.25">
      <c r="B1749" s="61"/>
      <c r="C1749" s="61"/>
      <c r="D1749" s="61"/>
      <c r="E1749" s="61"/>
      <c r="F1749" s="61"/>
      <c r="G1749" s="61"/>
      <c r="H1749" s="61"/>
      <c r="I1749" s="61"/>
      <c r="J1749" s="61"/>
      <c r="K1749" s="61"/>
      <c r="L1749" s="61"/>
      <c r="M1749" s="61"/>
      <c r="N1749" s="61"/>
      <c r="O1749" s="61"/>
      <c r="P1749" s="61"/>
      <c r="Q1749" s="61"/>
      <c r="R1749" s="61"/>
      <c r="S1749" s="61"/>
    </row>
    <row r="1750" spans="2:19" x14ac:dyDescent="0.25">
      <c r="B1750" s="61"/>
      <c r="C1750" s="61"/>
      <c r="D1750" s="61"/>
      <c r="E1750" s="61"/>
      <c r="F1750" s="61"/>
      <c r="G1750" s="61"/>
      <c r="H1750" s="61"/>
      <c r="I1750" s="61"/>
      <c r="J1750" s="61"/>
      <c r="K1750" s="61"/>
      <c r="L1750" s="61"/>
      <c r="M1750" s="61"/>
      <c r="N1750" s="61"/>
      <c r="O1750" s="61"/>
      <c r="P1750" s="61"/>
      <c r="Q1750" s="61"/>
      <c r="R1750" s="61"/>
      <c r="S1750" s="61"/>
    </row>
    <row r="1751" spans="2:19" x14ac:dyDescent="0.25">
      <c r="B1751" s="61"/>
      <c r="C1751" s="61"/>
      <c r="D1751" s="61"/>
      <c r="E1751" s="61"/>
      <c r="F1751" s="61"/>
      <c r="G1751" s="61"/>
      <c r="H1751" s="61"/>
      <c r="I1751" s="61"/>
      <c r="J1751" s="61"/>
      <c r="K1751" s="61"/>
      <c r="L1751" s="61"/>
      <c r="M1751" s="61"/>
      <c r="N1751" s="61"/>
      <c r="O1751" s="61"/>
      <c r="P1751" s="61"/>
      <c r="Q1751" s="61"/>
      <c r="R1751" s="61"/>
      <c r="S1751" s="61"/>
    </row>
    <row r="1752" spans="2:19" x14ac:dyDescent="0.25">
      <c r="B1752" s="61"/>
      <c r="C1752" s="61"/>
      <c r="D1752" s="61"/>
      <c r="E1752" s="61"/>
      <c r="F1752" s="61"/>
      <c r="G1752" s="61"/>
      <c r="H1752" s="61"/>
      <c r="I1752" s="61"/>
      <c r="J1752" s="61"/>
      <c r="K1752" s="61"/>
      <c r="L1752" s="61"/>
      <c r="M1752" s="61"/>
      <c r="N1752" s="61"/>
      <c r="O1752" s="61"/>
      <c r="P1752" s="61"/>
      <c r="Q1752" s="61"/>
      <c r="R1752" s="61"/>
      <c r="S1752" s="61"/>
    </row>
    <row r="1753" spans="2:19" x14ac:dyDescent="0.25">
      <c r="B1753" s="61"/>
      <c r="C1753" s="61"/>
      <c r="D1753" s="61"/>
      <c r="E1753" s="61"/>
      <c r="F1753" s="61"/>
      <c r="G1753" s="61"/>
      <c r="H1753" s="61"/>
      <c r="I1753" s="61"/>
      <c r="J1753" s="61"/>
      <c r="K1753" s="61"/>
      <c r="L1753" s="61"/>
      <c r="M1753" s="61"/>
      <c r="N1753" s="61"/>
      <c r="O1753" s="61"/>
      <c r="P1753" s="61"/>
      <c r="Q1753" s="61"/>
      <c r="R1753" s="61"/>
      <c r="S1753" s="61"/>
    </row>
    <row r="1754" spans="2:19" x14ac:dyDescent="0.25">
      <c r="B1754" s="61"/>
      <c r="C1754" s="61"/>
      <c r="D1754" s="61"/>
      <c r="E1754" s="61"/>
      <c r="F1754" s="61"/>
      <c r="G1754" s="61"/>
      <c r="H1754" s="61"/>
      <c r="I1754" s="61"/>
      <c r="J1754" s="61"/>
      <c r="K1754" s="61"/>
      <c r="L1754" s="61"/>
      <c r="M1754" s="61"/>
      <c r="N1754" s="61"/>
      <c r="O1754" s="61"/>
      <c r="P1754" s="61"/>
      <c r="Q1754" s="61"/>
      <c r="R1754" s="61"/>
      <c r="S1754" s="61"/>
    </row>
    <row r="1755" spans="2:19" x14ac:dyDescent="0.25">
      <c r="B1755" s="61"/>
      <c r="C1755" s="61"/>
      <c r="D1755" s="61"/>
      <c r="E1755" s="61"/>
      <c r="F1755" s="61"/>
      <c r="G1755" s="61"/>
      <c r="H1755" s="61"/>
      <c r="I1755" s="61"/>
      <c r="J1755" s="61"/>
      <c r="K1755" s="61"/>
      <c r="L1755" s="61"/>
      <c r="M1755" s="61"/>
      <c r="N1755" s="61"/>
      <c r="O1755" s="61"/>
      <c r="P1755" s="61"/>
      <c r="Q1755" s="61"/>
      <c r="R1755" s="61"/>
      <c r="S1755" s="61"/>
    </row>
    <row r="1756" spans="2:19" x14ac:dyDescent="0.25">
      <c r="B1756" s="61"/>
      <c r="C1756" s="61"/>
      <c r="D1756" s="61"/>
      <c r="E1756" s="61"/>
      <c r="F1756" s="61"/>
      <c r="G1756" s="61"/>
      <c r="H1756" s="61"/>
      <c r="I1756" s="61"/>
      <c r="J1756" s="61"/>
      <c r="K1756" s="61"/>
      <c r="L1756" s="61"/>
      <c r="M1756" s="61"/>
      <c r="N1756" s="61"/>
      <c r="O1756" s="61"/>
      <c r="P1756" s="61"/>
      <c r="Q1756" s="61"/>
      <c r="R1756" s="61"/>
      <c r="S1756" s="61"/>
    </row>
    <row r="1757" spans="2:19" x14ac:dyDescent="0.25">
      <c r="B1757" s="61"/>
      <c r="C1757" s="61"/>
      <c r="D1757" s="61"/>
      <c r="E1757" s="61"/>
      <c r="F1757" s="61"/>
      <c r="G1757" s="61"/>
      <c r="H1757" s="61"/>
      <c r="I1757" s="61"/>
      <c r="J1757" s="61"/>
      <c r="K1757" s="61"/>
      <c r="L1757" s="61"/>
      <c r="M1757" s="61"/>
      <c r="N1757" s="61"/>
      <c r="O1757" s="61"/>
      <c r="P1757" s="61"/>
      <c r="Q1757" s="61"/>
      <c r="R1757" s="61"/>
      <c r="S1757" s="61"/>
    </row>
    <row r="1758" spans="2:19" x14ac:dyDescent="0.25">
      <c r="B1758" s="61"/>
      <c r="C1758" s="61"/>
      <c r="D1758" s="61"/>
      <c r="E1758" s="61"/>
      <c r="F1758" s="61"/>
      <c r="G1758" s="61"/>
      <c r="H1758" s="61"/>
      <c r="I1758" s="61"/>
      <c r="J1758" s="61"/>
      <c r="K1758" s="61"/>
      <c r="L1758" s="61"/>
      <c r="M1758" s="61"/>
      <c r="N1758" s="61"/>
      <c r="O1758" s="61"/>
      <c r="P1758" s="61"/>
      <c r="Q1758" s="61"/>
      <c r="R1758" s="61"/>
      <c r="S1758" s="61"/>
    </row>
    <row r="1759" spans="2:19" x14ac:dyDescent="0.25">
      <c r="B1759" s="61"/>
      <c r="C1759" s="61"/>
      <c r="D1759" s="61"/>
      <c r="E1759" s="61"/>
      <c r="F1759" s="61"/>
      <c r="G1759" s="61"/>
      <c r="H1759" s="61"/>
      <c r="I1759" s="61"/>
      <c r="J1759" s="61"/>
      <c r="K1759" s="61"/>
      <c r="L1759" s="61"/>
      <c r="M1759" s="61"/>
      <c r="N1759" s="61"/>
      <c r="O1759" s="61"/>
      <c r="P1759" s="61"/>
      <c r="Q1759" s="61"/>
      <c r="R1759" s="61"/>
      <c r="S1759" s="61"/>
    </row>
    <row r="1760" spans="2:19" x14ac:dyDescent="0.25">
      <c r="B1760" s="61"/>
      <c r="C1760" s="61"/>
      <c r="D1760" s="61"/>
      <c r="E1760" s="61"/>
      <c r="F1760" s="61"/>
      <c r="G1760" s="61"/>
      <c r="H1760" s="61"/>
      <c r="I1760" s="61"/>
      <c r="J1760" s="61"/>
      <c r="K1760" s="61"/>
      <c r="L1760" s="61"/>
      <c r="M1760" s="61"/>
      <c r="N1760" s="61"/>
      <c r="O1760" s="61"/>
      <c r="P1760" s="61"/>
      <c r="Q1760" s="61"/>
      <c r="R1760" s="61"/>
      <c r="S1760" s="61"/>
    </row>
    <row r="1761" spans="2:19" x14ac:dyDescent="0.25">
      <c r="B1761" s="61"/>
      <c r="C1761" s="61"/>
      <c r="D1761" s="61"/>
      <c r="E1761" s="61"/>
      <c r="F1761" s="61"/>
      <c r="G1761" s="61"/>
      <c r="H1761" s="61"/>
      <c r="I1761" s="61"/>
      <c r="J1761" s="61"/>
      <c r="K1761" s="61"/>
      <c r="L1761" s="61"/>
      <c r="M1761" s="61"/>
      <c r="N1761" s="61"/>
      <c r="O1761" s="61"/>
      <c r="P1761" s="61"/>
      <c r="Q1761" s="61"/>
      <c r="R1761" s="61"/>
      <c r="S1761" s="61"/>
    </row>
    <row r="1762" spans="2:19" x14ac:dyDescent="0.25">
      <c r="B1762" s="61"/>
      <c r="C1762" s="61"/>
      <c r="D1762" s="61"/>
      <c r="E1762" s="61"/>
      <c r="F1762" s="61"/>
      <c r="G1762" s="61"/>
      <c r="H1762" s="61"/>
      <c r="I1762" s="61"/>
      <c r="J1762" s="61"/>
      <c r="K1762" s="61"/>
      <c r="L1762" s="61"/>
      <c r="M1762" s="61"/>
      <c r="N1762" s="61"/>
      <c r="O1762" s="61"/>
      <c r="P1762" s="61"/>
      <c r="Q1762" s="61"/>
      <c r="R1762" s="61"/>
      <c r="S1762" s="61"/>
    </row>
    <row r="1763" spans="2:19" x14ac:dyDescent="0.25">
      <c r="B1763" s="61"/>
      <c r="C1763" s="61"/>
      <c r="D1763" s="61"/>
      <c r="E1763" s="61"/>
      <c r="F1763" s="61"/>
      <c r="G1763" s="61"/>
      <c r="H1763" s="61"/>
      <c r="I1763" s="61"/>
      <c r="J1763" s="61"/>
      <c r="K1763" s="61"/>
      <c r="L1763" s="61"/>
      <c r="M1763" s="61"/>
      <c r="N1763" s="61"/>
      <c r="O1763" s="61"/>
      <c r="P1763" s="61"/>
      <c r="Q1763" s="61"/>
      <c r="R1763" s="61"/>
      <c r="S1763" s="61"/>
    </row>
    <row r="1764" spans="2:19" x14ac:dyDescent="0.25">
      <c r="B1764" s="61"/>
      <c r="C1764" s="61"/>
      <c r="D1764" s="61"/>
      <c r="E1764" s="61"/>
      <c r="F1764" s="61"/>
      <c r="G1764" s="61"/>
      <c r="H1764" s="61"/>
      <c r="I1764" s="61"/>
      <c r="J1764" s="61"/>
      <c r="K1764" s="61"/>
      <c r="L1764" s="61"/>
      <c r="M1764" s="61"/>
      <c r="N1764" s="61"/>
      <c r="O1764" s="61"/>
      <c r="P1764" s="61"/>
      <c r="Q1764" s="61"/>
      <c r="R1764" s="61"/>
      <c r="S1764" s="61"/>
    </row>
    <row r="1765" spans="2:19" x14ac:dyDescent="0.25">
      <c r="B1765" s="61"/>
      <c r="C1765" s="61"/>
      <c r="D1765" s="61"/>
      <c r="E1765" s="61"/>
      <c r="F1765" s="61"/>
      <c r="G1765" s="61"/>
      <c r="H1765" s="61"/>
      <c r="I1765" s="61"/>
      <c r="J1765" s="61"/>
      <c r="K1765" s="61"/>
      <c r="L1765" s="61"/>
      <c r="M1765" s="61"/>
      <c r="N1765" s="61"/>
      <c r="O1765" s="61"/>
      <c r="P1765" s="61"/>
      <c r="Q1765" s="61"/>
      <c r="R1765" s="61"/>
      <c r="S1765" s="61"/>
    </row>
    <row r="1766" spans="2:19" x14ac:dyDescent="0.25">
      <c r="B1766" s="61"/>
      <c r="C1766" s="61"/>
      <c r="D1766" s="61"/>
      <c r="E1766" s="61"/>
      <c r="F1766" s="61"/>
      <c r="G1766" s="61"/>
      <c r="H1766" s="61"/>
      <c r="I1766" s="61"/>
      <c r="J1766" s="61"/>
      <c r="K1766" s="61"/>
      <c r="L1766" s="61"/>
      <c r="M1766" s="61"/>
      <c r="N1766" s="61"/>
      <c r="O1766" s="61"/>
      <c r="P1766" s="61"/>
      <c r="Q1766" s="61"/>
      <c r="R1766" s="61"/>
      <c r="S1766" s="61"/>
    </row>
    <row r="1767" spans="2:19" x14ac:dyDescent="0.25">
      <c r="B1767" s="61"/>
      <c r="C1767" s="61"/>
      <c r="D1767" s="61"/>
      <c r="E1767" s="61"/>
      <c r="F1767" s="61"/>
      <c r="G1767" s="61"/>
      <c r="H1767" s="61"/>
      <c r="I1767" s="61"/>
      <c r="J1767" s="61"/>
      <c r="K1767" s="61"/>
      <c r="L1767" s="61"/>
      <c r="M1767" s="61"/>
      <c r="N1767" s="61"/>
      <c r="O1767" s="61"/>
      <c r="P1767" s="61"/>
      <c r="Q1767" s="61"/>
      <c r="R1767" s="61"/>
      <c r="S1767" s="61"/>
    </row>
    <row r="1768" spans="2:19" x14ac:dyDescent="0.25">
      <c r="B1768" s="61"/>
      <c r="C1768" s="61"/>
      <c r="D1768" s="61"/>
      <c r="E1768" s="61"/>
      <c r="F1768" s="61"/>
      <c r="G1768" s="61"/>
      <c r="H1768" s="61"/>
      <c r="I1768" s="61"/>
      <c r="J1768" s="61"/>
      <c r="K1768" s="61"/>
      <c r="L1768" s="61"/>
      <c r="M1768" s="61"/>
      <c r="N1768" s="61"/>
      <c r="O1768" s="61"/>
      <c r="P1768" s="61"/>
      <c r="Q1768" s="61"/>
      <c r="R1768" s="61"/>
      <c r="S1768" s="61"/>
    </row>
    <row r="1769" spans="2:19" x14ac:dyDescent="0.25">
      <c r="B1769" s="61"/>
      <c r="C1769" s="61"/>
      <c r="D1769" s="61"/>
      <c r="E1769" s="61"/>
      <c r="F1769" s="61"/>
      <c r="G1769" s="61"/>
      <c r="H1769" s="61"/>
      <c r="I1769" s="61"/>
      <c r="J1769" s="61"/>
      <c r="K1769" s="61"/>
      <c r="L1769" s="61"/>
      <c r="M1769" s="61"/>
      <c r="N1769" s="61"/>
      <c r="O1769" s="61"/>
      <c r="P1769" s="61"/>
      <c r="Q1769" s="61"/>
      <c r="R1769" s="61"/>
      <c r="S1769" s="61"/>
    </row>
    <row r="1770" spans="2:19" x14ac:dyDescent="0.25">
      <c r="B1770" s="61"/>
      <c r="C1770" s="61"/>
      <c r="D1770" s="61"/>
      <c r="E1770" s="61"/>
      <c r="F1770" s="61"/>
      <c r="G1770" s="61"/>
      <c r="H1770" s="61"/>
      <c r="I1770" s="61"/>
      <c r="J1770" s="61"/>
      <c r="K1770" s="61"/>
      <c r="L1770" s="61"/>
      <c r="M1770" s="61"/>
      <c r="N1770" s="61"/>
      <c r="O1770" s="61"/>
      <c r="P1770" s="61"/>
      <c r="Q1770" s="61"/>
      <c r="R1770" s="61"/>
      <c r="S1770" s="61"/>
    </row>
    <row r="1771" spans="2:19" x14ac:dyDescent="0.25">
      <c r="B1771" s="61"/>
      <c r="C1771" s="61"/>
      <c r="D1771" s="61"/>
      <c r="E1771" s="61"/>
      <c r="F1771" s="61"/>
      <c r="G1771" s="61"/>
      <c r="H1771" s="61"/>
      <c r="I1771" s="61"/>
      <c r="J1771" s="61"/>
      <c r="K1771" s="61"/>
      <c r="L1771" s="61"/>
      <c r="M1771" s="61"/>
      <c r="N1771" s="61"/>
      <c r="O1771" s="61"/>
      <c r="P1771" s="61"/>
      <c r="Q1771" s="61"/>
      <c r="R1771" s="61"/>
      <c r="S1771" s="61"/>
    </row>
    <row r="1772" spans="2:19" x14ac:dyDescent="0.25">
      <c r="B1772" s="61"/>
      <c r="C1772" s="61"/>
      <c r="D1772" s="61"/>
      <c r="E1772" s="61"/>
      <c r="F1772" s="61"/>
      <c r="G1772" s="61"/>
      <c r="H1772" s="61"/>
      <c r="I1772" s="61"/>
      <c r="J1772" s="61"/>
      <c r="K1772" s="61"/>
      <c r="L1772" s="61"/>
      <c r="M1772" s="61"/>
      <c r="N1772" s="61"/>
      <c r="O1772" s="61"/>
      <c r="P1772" s="61"/>
      <c r="Q1772" s="61"/>
      <c r="R1772" s="61"/>
      <c r="S1772" s="61"/>
    </row>
    <row r="1773" spans="2:19" x14ac:dyDescent="0.25">
      <c r="B1773" s="61"/>
      <c r="C1773" s="61"/>
      <c r="D1773" s="61"/>
      <c r="E1773" s="61"/>
      <c r="F1773" s="61"/>
      <c r="G1773" s="61"/>
      <c r="H1773" s="61"/>
      <c r="I1773" s="61"/>
      <c r="J1773" s="61"/>
      <c r="K1773" s="61"/>
      <c r="L1773" s="61"/>
      <c r="M1773" s="61"/>
      <c r="N1773" s="61"/>
      <c r="O1773" s="61"/>
      <c r="P1773" s="61"/>
      <c r="Q1773" s="61"/>
      <c r="R1773" s="61"/>
      <c r="S1773" s="61"/>
    </row>
    <row r="1774" spans="2:19" x14ac:dyDescent="0.25">
      <c r="B1774" s="61"/>
      <c r="C1774" s="61"/>
      <c r="D1774" s="61"/>
      <c r="E1774" s="61"/>
      <c r="F1774" s="61"/>
      <c r="G1774" s="61"/>
      <c r="H1774" s="61"/>
      <c r="I1774" s="61"/>
      <c r="J1774" s="61"/>
      <c r="K1774" s="61"/>
      <c r="L1774" s="61"/>
      <c r="M1774" s="61"/>
      <c r="N1774" s="61"/>
      <c r="O1774" s="61"/>
      <c r="P1774" s="61"/>
      <c r="Q1774" s="61"/>
      <c r="R1774" s="61"/>
      <c r="S1774" s="61"/>
    </row>
    <row r="1775" spans="2:19" x14ac:dyDescent="0.25">
      <c r="B1775" s="61"/>
      <c r="C1775" s="61"/>
      <c r="D1775" s="61"/>
      <c r="E1775" s="61"/>
      <c r="F1775" s="61"/>
      <c r="G1775" s="61"/>
      <c r="H1775" s="61"/>
      <c r="I1775" s="61"/>
      <c r="J1775" s="61"/>
      <c r="K1775" s="61"/>
      <c r="L1775" s="61"/>
      <c r="M1775" s="61"/>
      <c r="N1775" s="61"/>
      <c r="O1775" s="61"/>
      <c r="P1775" s="61"/>
      <c r="Q1775" s="61"/>
      <c r="R1775" s="61"/>
      <c r="S1775" s="61"/>
    </row>
    <row r="1776" spans="2:19" x14ac:dyDescent="0.25">
      <c r="B1776" s="61"/>
      <c r="C1776" s="61"/>
      <c r="D1776" s="61"/>
      <c r="E1776" s="61"/>
      <c r="F1776" s="61"/>
      <c r="G1776" s="61"/>
      <c r="H1776" s="61"/>
      <c r="I1776" s="61"/>
      <c r="J1776" s="61"/>
      <c r="K1776" s="61"/>
      <c r="L1776" s="61"/>
      <c r="M1776" s="61"/>
      <c r="N1776" s="61"/>
      <c r="O1776" s="61"/>
      <c r="P1776" s="61"/>
      <c r="Q1776" s="61"/>
      <c r="R1776" s="61"/>
      <c r="S1776" s="61"/>
    </row>
    <row r="1777" spans="2:19" x14ac:dyDescent="0.25">
      <c r="B1777" s="61"/>
      <c r="C1777" s="61"/>
      <c r="D1777" s="61"/>
      <c r="E1777" s="61"/>
      <c r="F1777" s="61"/>
      <c r="G1777" s="61"/>
      <c r="H1777" s="61"/>
      <c r="I1777" s="61"/>
      <c r="J1777" s="61"/>
      <c r="K1777" s="61"/>
      <c r="L1777" s="61"/>
      <c r="M1777" s="61"/>
      <c r="N1777" s="61"/>
      <c r="O1777" s="61"/>
      <c r="P1777" s="61"/>
      <c r="Q1777" s="61"/>
      <c r="R1777" s="61"/>
      <c r="S1777" s="61"/>
    </row>
    <row r="1778" spans="2:19" x14ac:dyDescent="0.25">
      <c r="B1778" s="61"/>
      <c r="C1778" s="61"/>
      <c r="D1778" s="61"/>
      <c r="E1778" s="61"/>
      <c r="F1778" s="61"/>
      <c r="G1778" s="61"/>
      <c r="H1778" s="61"/>
      <c r="I1778" s="61"/>
      <c r="J1778" s="61"/>
      <c r="K1778" s="61"/>
      <c r="L1778" s="61"/>
      <c r="M1778" s="61"/>
      <c r="N1778" s="61"/>
      <c r="O1778" s="61"/>
      <c r="P1778" s="61"/>
      <c r="Q1778" s="61"/>
      <c r="R1778" s="61"/>
      <c r="S1778" s="61"/>
    </row>
    <row r="1779" spans="2:19" x14ac:dyDescent="0.25">
      <c r="B1779" s="61"/>
      <c r="C1779" s="61"/>
      <c r="D1779" s="61"/>
      <c r="E1779" s="61"/>
      <c r="F1779" s="61"/>
      <c r="G1779" s="61"/>
      <c r="H1779" s="61"/>
      <c r="I1779" s="61"/>
      <c r="J1779" s="61"/>
      <c r="K1779" s="61"/>
      <c r="L1779" s="61"/>
      <c r="M1779" s="61"/>
      <c r="N1779" s="61"/>
      <c r="O1779" s="61"/>
      <c r="P1779" s="61"/>
      <c r="Q1779" s="61"/>
      <c r="R1779" s="61"/>
      <c r="S1779" s="61"/>
    </row>
    <row r="1780" spans="2:19" x14ac:dyDescent="0.25">
      <c r="B1780" s="61"/>
      <c r="C1780" s="61"/>
      <c r="D1780" s="61"/>
      <c r="E1780" s="61"/>
      <c r="F1780" s="61"/>
      <c r="G1780" s="61"/>
      <c r="H1780" s="61"/>
      <c r="I1780" s="61"/>
      <c r="J1780" s="61"/>
      <c r="K1780" s="61"/>
      <c r="L1780" s="61"/>
      <c r="M1780" s="61"/>
      <c r="N1780" s="61"/>
      <c r="O1780" s="61"/>
      <c r="P1780" s="61"/>
      <c r="Q1780" s="61"/>
      <c r="R1780" s="61"/>
      <c r="S1780" s="61"/>
    </row>
    <row r="1781" spans="2:19" x14ac:dyDescent="0.25">
      <c r="B1781" s="61"/>
      <c r="C1781" s="61"/>
      <c r="D1781" s="61"/>
      <c r="E1781" s="61"/>
      <c r="F1781" s="61"/>
      <c r="G1781" s="61"/>
      <c r="H1781" s="61"/>
      <c r="I1781" s="61"/>
      <c r="J1781" s="61"/>
      <c r="K1781" s="61"/>
      <c r="L1781" s="61"/>
      <c r="M1781" s="61"/>
      <c r="N1781" s="61"/>
      <c r="O1781" s="61"/>
      <c r="P1781" s="61"/>
      <c r="Q1781" s="61"/>
      <c r="R1781" s="61"/>
      <c r="S1781" s="61"/>
    </row>
    <row r="1782" spans="2:19" x14ac:dyDescent="0.25">
      <c r="B1782" s="61"/>
      <c r="C1782" s="61"/>
      <c r="D1782" s="61"/>
      <c r="E1782" s="61"/>
      <c r="F1782" s="61"/>
      <c r="G1782" s="61"/>
      <c r="H1782" s="61"/>
      <c r="I1782" s="61"/>
      <c r="J1782" s="61"/>
      <c r="K1782" s="61"/>
      <c r="L1782" s="61"/>
      <c r="M1782" s="61"/>
      <c r="N1782" s="61"/>
      <c r="O1782" s="61"/>
      <c r="P1782" s="61"/>
      <c r="Q1782" s="61"/>
      <c r="R1782" s="61"/>
      <c r="S1782" s="61"/>
    </row>
    <row r="1783" spans="2:19" x14ac:dyDescent="0.25">
      <c r="B1783" s="61"/>
      <c r="C1783" s="61"/>
      <c r="D1783" s="61"/>
      <c r="E1783" s="61"/>
      <c r="F1783" s="61"/>
      <c r="G1783" s="61"/>
      <c r="H1783" s="61"/>
      <c r="I1783" s="61"/>
      <c r="J1783" s="61"/>
      <c r="K1783" s="61"/>
      <c r="L1783" s="61"/>
      <c r="M1783" s="61"/>
      <c r="N1783" s="61"/>
      <c r="O1783" s="61"/>
      <c r="P1783" s="61"/>
      <c r="Q1783" s="61"/>
      <c r="R1783" s="61"/>
      <c r="S1783" s="61"/>
    </row>
    <row r="1784" spans="2:19" x14ac:dyDescent="0.25">
      <c r="B1784" s="61"/>
      <c r="C1784" s="61"/>
      <c r="D1784" s="61"/>
      <c r="E1784" s="61"/>
      <c r="F1784" s="61"/>
      <c r="G1784" s="61"/>
      <c r="H1784" s="61"/>
      <c r="I1784" s="61"/>
      <c r="J1784" s="61"/>
      <c r="K1784" s="61"/>
      <c r="L1784" s="61"/>
      <c r="M1784" s="61"/>
      <c r="N1784" s="61"/>
      <c r="O1784" s="61"/>
      <c r="P1784" s="61"/>
      <c r="Q1784" s="61"/>
      <c r="R1784" s="61"/>
      <c r="S1784" s="61"/>
    </row>
    <row r="1785" spans="2:19" x14ac:dyDescent="0.25">
      <c r="B1785" s="61"/>
      <c r="C1785" s="61"/>
      <c r="D1785" s="61"/>
      <c r="E1785" s="61"/>
      <c r="F1785" s="61"/>
      <c r="G1785" s="61"/>
      <c r="H1785" s="61"/>
      <c r="I1785" s="61"/>
      <c r="J1785" s="61"/>
      <c r="K1785" s="61"/>
      <c r="L1785" s="61"/>
      <c r="M1785" s="61"/>
      <c r="N1785" s="61"/>
      <c r="O1785" s="61"/>
      <c r="P1785" s="61"/>
      <c r="Q1785" s="61"/>
      <c r="R1785" s="61"/>
      <c r="S1785" s="61"/>
    </row>
    <row r="1786" spans="2:19" x14ac:dyDescent="0.25">
      <c r="B1786" s="61"/>
      <c r="C1786" s="61"/>
      <c r="D1786" s="61"/>
      <c r="E1786" s="61"/>
      <c r="F1786" s="61"/>
      <c r="G1786" s="61"/>
      <c r="H1786" s="61"/>
      <c r="I1786" s="61"/>
      <c r="J1786" s="61"/>
      <c r="K1786" s="61"/>
      <c r="L1786" s="61"/>
      <c r="M1786" s="61"/>
      <c r="N1786" s="61"/>
      <c r="O1786" s="61"/>
      <c r="P1786" s="61"/>
      <c r="Q1786" s="61"/>
      <c r="R1786" s="61"/>
      <c r="S1786" s="61"/>
    </row>
    <row r="1787" spans="2:19" x14ac:dyDescent="0.25">
      <c r="B1787" s="61"/>
      <c r="C1787" s="61"/>
      <c r="D1787" s="61"/>
      <c r="E1787" s="61"/>
      <c r="F1787" s="61"/>
      <c r="G1787" s="61"/>
      <c r="H1787" s="61"/>
      <c r="I1787" s="61"/>
      <c r="J1787" s="61"/>
      <c r="K1787" s="61"/>
      <c r="L1787" s="61"/>
      <c r="M1787" s="61"/>
      <c r="N1787" s="61"/>
      <c r="O1787" s="61"/>
      <c r="P1787" s="61"/>
      <c r="Q1787" s="61"/>
      <c r="R1787" s="61"/>
      <c r="S1787" s="61"/>
    </row>
    <row r="1788" spans="2:19" x14ac:dyDescent="0.25">
      <c r="B1788" s="61"/>
      <c r="C1788" s="61"/>
      <c r="D1788" s="61"/>
      <c r="E1788" s="61"/>
      <c r="F1788" s="61"/>
      <c r="G1788" s="61"/>
      <c r="H1788" s="61"/>
      <c r="I1788" s="61"/>
      <c r="J1788" s="61"/>
      <c r="K1788" s="61"/>
      <c r="L1788" s="61"/>
      <c r="M1788" s="61"/>
      <c r="N1788" s="61"/>
      <c r="O1788" s="61"/>
      <c r="P1788" s="61"/>
      <c r="Q1788" s="61"/>
      <c r="R1788" s="61"/>
      <c r="S1788" s="61"/>
    </row>
    <row r="1789" spans="2:19" x14ac:dyDescent="0.25">
      <c r="B1789" s="61"/>
      <c r="C1789" s="61"/>
      <c r="D1789" s="61"/>
      <c r="E1789" s="61"/>
      <c r="F1789" s="61"/>
      <c r="G1789" s="61"/>
      <c r="H1789" s="61"/>
      <c r="I1789" s="61"/>
      <c r="J1789" s="61"/>
      <c r="K1789" s="61"/>
      <c r="L1789" s="61"/>
      <c r="M1789" s="61"/>
      <c r="N1789" s="61"/>
      <c r="O1789" s="61"/>
      <c r="P1789" s="61"/>
      <c r="Q1789" s="61"/>
      <c r="R1789" s="61"/>
      <c r="S1789" s="61"/>
    </row>
    <row r="1790" spans="2:19" x14ac:dyDescent="0.25">
      <c r="B1790" s="61"/>
      <c r="C1790" s="61"/>
      <c r="D1790" s="61"/>
      <c r="E1790" s="61"/>
      <c r="F1790" s="61"/>
      <c r="G1790" s="61"/>
      <c r="H1790" s="61"/>
      <c r="I1790" s="61"/>
      <c r="J1790" s="61"/>
      <c r="K1790" s="61"/>
      <c r="L1790" s="61"/>
      <c r="M1790" s="61"/>
      <c r="N1790" s="61"/>
      <c r="O1790" s="61"/>
      <c r="P1790" s="61"/>
      <c r="Q1790" s="61"/>
      <c r="R1790" s="61"/>
      <c r="S1790" s="61"/>
    </row>
    <row r="1791" spans="2:19" x14ac:dyDescent="0.25">
      <c r="B1791" s="61"/>
      <c r="C1791" s="61"/>
      <c r="D1791" s="61"/>
      <c r="E1791" s="61"/>
      <c r="F1791" s="61"/>
      <c r="G1791" s="61"/>
      <c r="H1791" s="61"/>
      <c r="I1791" s="61"/>
      <c r="J1791" s="61"/>
      <c r="K1791" s="61"/>
      <c r="L1791" s="61"/>
      <c r="M1791" s="61"/>
      <c r="N1791" s="61"/>
      <c r="O1791" s="61"/>
      <c r="P1791" s="61"/>
      <c r="Q1791" s="61"/>
      <c r="R1791" s="61"/>
      <c r="S1791" s="61"/>
    </row>
    <row r="1792" spans="2:19" x14ac:dyDescent="0.25">
      <c r="B1792" s="61"/>
      <c r="C1792" s="61"/>
      <c r="D1792" s="61"/>
      <c r="E1792" s="61"/>
      <c r="F1792" s="61"/>
      <c r="G1792" s="61"/>
      <c r="H1792" s="61"/>
      <c r="I1792" s="61"/>
      <c r="J1792" s="61"/>
      <c r="K1792" s="61"/>
      <c r="L1792" s="61"/>
      <c r="M1792" s="61"/>
      <c r="N1792" s="61"/>
      <c r="O1792" s="61"/>
      <c r="P1792" s="61"/>
      <c r="Q1792" s="61"/>
      <c r="R1792" s="61"/>
      <c r="S1792" s="61"/>
    </row>
    <row r="1793" spans="2:19" x14ac:dyDescent="0.25">
      <c r="B1793" s="61"/>
      <c r="C1793" s="61"/>
      <c r="D1793" s="61"/>
      <c r="E1793" s="61"/>
      <c r="F1793" s="61"/>
      <c r="G1793" s="61"/>
      <c r="H1793" s="61"/>
      <c r="I1793" s="61"/>
      <c r="J1793" s="61"/>
      <c r="K1793" s="61"/>
      <c r="L1793" s="61"/>
      <c r="M1793" s="61"/>
      <c r="N1793" s="61"/>
      <c r="O1793" s="61"/>
      <c r="P1793" s="61"/>
      <c r="Q1793" s="61"/>
      <c r="R1793" s="61"/>
      <c r="S1793" s="61"/>
    </row>
    <row r="1794" spans="2:19" x14ac:dyDescent="0.25">
      <c r="B1794" s="61"/>
      <c r="C1794" s="61"/>
      <c r="D1794" s="61"/>
      <c r="E1794" s="61"/>
      <c r="F1794" s="61"/>
      <c r="G1794" s="61"/>
      <c r="H1794" s="61"/>
      <c r="I1794" s="61"/>
      <c r="J1794" s="61"/>
      <c r="K1794" s="61"/>
      <c r="L1794" s="61"/>
      <c r="M1794" s="61"/>
      <c r="N1794" s="61"/>
      <c r="O1794" s="61"/>
      <c r="P1794" s="61"/>
      <c r="Q1794" s="61"/>
      <c r="R1794" s="61"/>
      <c r="S1794" s="61"/>
    </row>
    <row r="1795" spans="2:19" x14ac:dyDescent="0.25">
      <c r="B1795" s="61"/>
      <c r="C1795" s="61"/>
      <c r="D1795" s="61"/>
      <c r="E1795" s="61"/>
      <c r="F1795" s="61"/>
      <c r="G1795" s="61"/>
      <c r="H1795" s="61"/>
      <c r="I1795" s="61"/>
      <c r="J1795" s="61"/>
      <c r="K1795" s="61"/>
      <c r="L1795" s="61"/>
      <c r="M1795" s="61"/>
      <c r="N1795" s="61"/>
      <c r="O1795" s="61"/>
      <c r="P1795" s="61"/>
      <c r="Q1795" s="61"/>
      <c r="R1795" s="61"/>
      <c r="S1795" s="61"/>
    </row>
    <row r="1796" spans="2:19" x14ac:dyDescent="0.25">
      <c r="B1796" s="61"/>
      <c r="C1796" s="61"/>
      <c r="D1796" s="61"/>
      <c r="E1796" s="61"/>
      <c r="F1796" s="61"/>
      <c r="G1796" s="61"/>
      <c r="H1796" s="61"/>
      <c r="I1796" s="61"/>
      <c r="J1796" s="61"/>
      <c r="K1796" s="61"/>
      <c r="L1796" s="61"/>
      <c r="M1796" s="61"/>
      <c r="N1796" s="61"/>
      <c r="O1796" s="61"/>
      <c r="P1796" s="61"/>
      <c r="Q1796" s="61"/>
      <c r="R1796" s="61"/>
      <c r="S1796" s="61"/>
    </row>
    <row r="1797" spans="2:19" x14ac:dyDescent="0.25">
      <c r="B1797" s="61"/>
      <c r="C1797" s="61"/>
      <c r="D1797" s="61"/>
      <c r="E1797" s="61"/>
      <c r="F1797" s="61"/>
      <c r="G1797" s="61"/>
      <c r="H1797" s="61"/>
      <c r="I1797" s="61"/>
      <c r="J1797" s="61"/>
      <c r="K1797" s="61"/>
      <c r="L1797" s="61"/>
      <c r="M1797" s="61"/>
      <c r="N1797" s="61"/>
      <c r="O1797" s="61"/>
      <c r="P1797" s="61"/>
      <c r="Q1797" s="61"/>
      <c r="R1797" s="61"/>
      <c r="S1797" s="61"/>
    </row>
    <row r="1798" spans="2:19" x14ac:dyDescent="0.25">
      <c r="B1798" s="61"/>
      <c r="C1798" s="61"/>
      <c r="D1798" s="61"/>
      <c r="E1798" s="61"/>
      <c r="F1798" s="61"/>
      <c r="G1798" s="61"/>
      <c r="H1798" s="61"/>
      <c r="I1798" s="61"/>
      <c r="J1798" s="61"/>
      <c r="K1798" s="61"/>
      <c r="L1798" s="61"/>
      <c r="M1798" s="61"/>
      <c r="N1798" s="61"/>
      <c r="O1798" s="61"/>
      <c r="P1798" s="61"/>
      <c r="Q1798" s="61"/>
      <c r="R1798" s="61"/>
      <c r="S1798" s="61"/>
    </row>
    <row r="1799" spans="2:19" x14ac:dyDescent="0.25">
      <c r="B1799" s="61"/>
      <c r="C1799" s="61"/>
      <c r="D1799" s="61"/>
      <c r="E1799" s="61"/>
      <c r="F1799" s="61"/>
      <c r="G1799" s="61"/>
      <c r="H1799" s="61"/>
      <c r="I1799" s="61"/>
      <c r="J1799" s="61"/>
      <c r="K1799" s="61"/>
      <c r="L1799" s="61"/>
      <c r="M1799" s="61"/>
      <c r="N1799" s="61"/>
      <c r="O1799" s="61"/>
      <c r="P1799" s="61"/>
      <c r="Q1799" s="61"/>
      <c r="R1799" s="61"/>
      <c r="S1799" s="61"/>
    </row>
    <row r="1800" spans="2:19" x14ac:dyDescent="0.25">
      <c r="B1800" s="61"/>
      <c r="C1800" s="61"/>
      <c r="D1800" s="61"/>
      <c r="E1800" s="61"/>
      <c r="F1800" s="61"/>
      <c r="G1800" s="61"/>
      <c r="H1800" s="61"/>
      <c r="I1800" s="61"/>
      <c r="J1800" s="61"/>
      <c r="K1800" s="61"/>
      <c r="L1800" s="61"/>
      <c r="M1800" s="61"/>
      <c r="N1800" s="61"/>
      <c r="O1800" s="61"/>
      <c r="P1800" s="61"/>
      <c r="Q1800" s="61"/>
      <c r="R1800" s="61"/>
      <c r="S1800" s="61"/>
    </row>
    <row r="1801" spans="2:19" x14ac:dyDescent="0.25">
      <c r="B1801" s="61"/>
      <c r="C1801" s="61"/>
      <c r="D1801" s="61"/>
      <c r="E1801" s="61"/>
      <c r="F1801" s="61"/>
      <c r="G1801" s="61"/>
      <c r="H1801" s="61"/>
      <c r="I1801" s="61"/>
      <c r="J1801" s="61"/>
      <c r="K1801" s="61"/>
      <c r="L1801" s="61"/>
      <c r="M1801" s="61"/>
      <c r="N1801" s="61"/>
      <c r="O1801" s="61"/>
      <c r="P1801" s="61"/>
      <c r="Q1801" s="61"/>
      <c r="R1801" s="61"/>
      <c r="S1801" s="61"/>
    </row>
    <row r="1802" spans="2:19" x14ac:dyDescent="0.25">
      <c r="B1802" s="61"/>
      <c r="C1802" s="61"/>
      <c r="D1802" s="61"/>
      <c r="E1802" s="61"/>
      <c r="F1802" s="61"/>
      <c r="G1802" s="61"/>
      <c r="H1802" s="61"/>
      <c r="I1802" s="61"/>
      <c r="J1802" s="61"/>
      <c r="K1802" s="61"/>
      <c r="L1802" s="61"/>
      <c r="M1802" s="61"/>
      <c r="N1802" s="61"/>
      <c r="O1802" s="61"/>
      <c r="P1802" s="61"/>
      <c r="Q1802" s="61"/>
      <c r="R1802" s="61"/>
      <c r="S1802" s="61"/>
    </row>
    <row r="1803" spans="2:19" x14ac:dyDescent="0.25">
      <c r="B1803" s="61"/>
      <c r="C1803" s="61"/>
      <c r="D1803" s="61"/>
      <c r="E1803" s="61"/>
      <c r="F1803" s="61"/>
      <c r="G1803" s="61"/>
      <c r="H1803" s="61"/>
      <c r="I1803" s="61"/>
      <c r="J1803" s="61"/>
      <c r="K1803" s="61"/>
      <c r="L1803" s="61"/>
      <c r="M1803" s="61"/>
      <c r="N1803" s="61"/>
      <c r="O1803" s="61"/>
      <c r="P1803" s="61"/>
      <c r="Q1803" s="61"/>
      <c r="R1803" s="61"/>
      <c r="S1803" s="61"/>
    </row>
    <row r="1804" spans="2:19" x14ac:dyDescent="0.25">
      <c r="B1804" s="61"/>
      <c r="C1804" s="61"/>
      <c r="D1804" s="61"/>
      <c r="E1804" s="61"/>
      <c r="F1804" s="61"/>
      <c r="G1804" s="61"/>
      <c r="H1804" s="61"/>
      <c r="I1804" s="61"/>
      <c r="J1804" s="61"/>
      <c r="K1804" s="61"/>
      <c r="L1804" s="61"/>
      <c r="M1804" s="61"/>
      <c r="N1804" s="61"/>
      <c r="O1804" s="61"/>
      <c r="P1804" s="61"/>
      <c r="Q1804" s="61"/>
      <c r="R1804" s="61"/>
      <c r="S1804" s="61"/>
    </row>
    <row r="1805" spans="2:19" x14ac:dyDescent="0.25">
      <c r="B1805" s="61"/>
      <c r="C1805" s="61"/>
      <c r="D1805" s="61"/>
      <c r="E1805" s="61"/>
      <c r="F1805" s="61"/>
      <c r="G1805" s="61"/>
      <c r="H1805" s="61"/>
      <c r="I1805" s="61"/>
      <c r="J1805" s="61"/>
      <c r="K1805" s="61"/>
      <c r="L1805" s="61"/>
      <c r="M1805" s="61"/>
      <c r="N1805" s="61"/>
      <c r="O1805" s="61"/>
      <c r="P1805" s="61"/>
      <c r="Q1805" s="61"/>
      <c r="R1805" s="61"/>
      <c r="S1805" s="61"/>
    </row>
    <row r="1806" spans="2:19" x14ac:dyDescent="0.25">
      <c r="B1806" s="61"/>
      <c r="C1806" s="61"/>
      <c r="D1806" s="61"/>
      <c r="E1806" s="61"/>
      <c r="F1806" s="61"/>
      <c r="G1806" s="61"/>
      <c r="H1806" s="61"/>
      <c r="I1806" s="61"/>
      <c r="J1806" s="61"/>
      <c r="K1806" s="61"/>
      <c r="L1806" s="61"/>
      <c r="M1806" s="61"/>
      <c r="N1806" s="61"/>
      <c r="O1806" s="61"/>
      <c r="P1806" s="61"/>
      <c r="Q1806" s="61"/>
      <c r="R1806" s="61"/>
      <c r="S1806" s="61"/>
    </row>
    <row r="1807" spans="2:19" x14ac:dyDescent="0.25">
      <c r="B1807" s="61"/>
      <c r="C1807" s="61"/>
      <c r="D1807" s="61"/>
      <c r="E1807" s="61"/>
      <c r="F1807" s="61"/>
      <c r="G1807" s="61"/>
      <c r="H1807" s="61"/>
      <c r="I1807" s="61"/>
      <c r="J1807" s="61"/>
      <c r="K1807" s="61"/>
      <c r="L1807" s="61"/>
      <c r="M1807" s="61"/>
      <c r="N1807" s="61"/>
      <c r="O1807" s="61"/>
      <c r="P1807" s="61"/>
      <c r="Q1807" s="61"/>
      <c r="R1807" s="61"/>
      <c r="S1807" s="61"/>
    </row>
    <row r="1808" spans="2:19" x14ac:dyDescent="0.25">
      <c r="B1808" s="61"/>
      <c r="C1808" s="61"/>
      <c r="D1808" s="61"/>
      <c r="E1808" s="61"/>
      <c r="F1808" s="61"/>
      <c r="G1808" s="61"/>
      <c r="H1808" s="61"/>
      <c r="I1808" s="61"/>
      <c r="J1808" s="61"/>
      <c r="K1808" s="61"/>
      <c r="L1808" s="61"/>
      <c r="M1808" s="61"/>
      <c r="N1808" s="61"/>
      <c r="O1808" s="61"/>
      <c r="P1808" s="61"/>
      <c r="Q1808" s="61"/>
      <c r="R1808" s="61"/>
      <c r="S1808" s="61"/>
    </row>
    <row r="1809" spans="2:19" x14ac:dyDescent="0.25">
      <c r="B1809" s="61"/>
      <c r="C1809" s="61"/>
      <c r="D1809" s="61"/>
      <c r="E1809" s="61"/>
      <c r="F1809" s="61"/>
      <c r="G1809" s="61"/>
      <c r="H1809" s="61"/>
      <c r="I1809" s="61"/>
      <c r="J1809" s="61"/>
      <c r="K1809" s="61"/>
      <c r="L1809" s="61"/>
      <c r="M1809" s="61"/>
      <c r="N1809" s="61"/>
      <c r="O1809" s="61"/>
      <c r="P1809" s="61"/>
      <c r="Q1809" s="61"/>
      <c r="R1809" s="61"/>
      <c r="S1809" s="61"/>
    </row>
    <row r="1810" spans="2:19" x14ac:dyDescent="0.25">
      <c r="B1810" s="61"/>
      <c r="C1810" s="61"/>
      <c r="D1810" s="61"/>
      <c r="E1810" s="61"/>
      <c r="F1810" s="61"/>
      <c r="G1810" s="61"/>
      <c r="H1810" s="61"/>
      <c r="I1810" s="61"/>
      <c r="J1810" s="61"/>
      <c r="K1810" s="61"/>
      <c r="L1810" s="61"/>
      <c r="M1810" s="61"/>
      <c r="N1810" s="61"/>
      <c r="O1810" s="61"/>
      <c r="P1810" s="61"/>
      <c r="Q1810" s="61"/>
      <c r="R1810" s="61"/>
      <c r="S1810" s="61"/>
    </row>
    <row r="1811" spans="2:19" x14ac:dyDescent="0.25">
      <c r="B1811" s="61"/>
      <c r="C1811" s="61"/>
      <c r="D1811" s="61"/>
      <c r="E1811" s="61"/>
      <c r="F1811" s="61"/>
      <c r="G1811" s="61"/>
      <c r="H1811" s="61"/>
      <c r="I1811" s="61"/>
      <c r="J1811" s="61"/>
      <c r="K1811" s="61"/>
      <c r="L1811" s="61"/>
      <c r="M1811" s="61"/>
      <c r="N1811" s="61"/>
      <c r="O1811" s="61"/>
      <c r="P1811" s="61"/>
      <c r="Q1811" s="61"/>
      <c r="R1811" s="61"/>
      <c r="S1811" s="61"/>
    </row>
    <row r="1812" spans="2:19" x14ac:dyDescent="0.25">
      <c r="B1812" s="61"/>
      <c r="C1812" s="61"/>
      <c r="D1812" s="61"/>
      <c r="E1812" s="61"/>
      <c r="F1812" s="61"/>
      <c r="G1812" s="61"/>
      <c r="H1812" s="61"/>
      <c r="I1812" s="61"/>
      <c r="J1812" s="61"/>
      <c r="K1812" s="61"/>
      <c r="L1812" s="61"/>
      <c r="M1812" s="61"/>
      <c r="N1812" s="61"/>
      <c r="O1812" s="61"/>
      <c r="P1812" s="61"/>
      <c r="Q1812" s="61"/>
      <c r="R1812" s="61"/>
      <c r="S1812" s="61"/>
    </row>
    <row r="1813" spans="2:19" x14ac:dyDescent="0.25">
      <c r="B1813" s="61"/>
      <c r="C1813" s="61"/>
      <c r="D1813" s="61"/>
      <c r="E1813" s="61"/>
      <c r="F1813" s="61"/>
      <c r="G1813" s="61"/>
      <c r="H1813" s="61"/>
      <c r="I1813" s="61"/>
      <c r="J1813" s="61"/>
      <c r="K1813" s="61"/>
      <c r="L1813" s="61"/>
      <c r="M1813" s="61"/>
      <c r="N1813" s="61"/>
      <c r="O1813" s="61"/>
      <c r="P1813" s="61"/>
      <c r="Q1813" s="61"/>
      <c r="R1813" s="61"/>
      <c r="S1813" s="61"/>
    </row>
    <row r="1814" spans="2:19" x14ac:dyDescent="0.25">
      <c r="B1814" s="61"/>
      <c r="C1814" s="61"/>
      <c r="D1814" s="61"/>
      <c r="E1814" s="61"/>
      <c r="F1814" s="61"/>
      <c r="G1814" s="61"/>
      <c r="H1814" s="61"/>
      <c r="I1814" s="61"/>
      <c r="J1814" s="61"/>
      <c r="K1814" s="61"/>
      <c r="L1814" s="61"/>
      <c r="M1814" s="61"/>
      <c r="N1814" s="61"/>
      <c r="O1814" s="61"/>
      <c r="P1814" s="61"/>
      <c r="Q1814" s="61"/>
      <c r="R1814" s="61"/>
      <c r="S1814" s="61"/>
    </row>
    <row r="1815" spans="2:19" x14ac:dyDescent="0.25">
      <c r="B1815" s="61"/>
      <c r="C1815" s="61"/>
      <c r="D1815" s="61"/>
      <c r="E1815" s="61"/>
      <c r="F1815" s="61"/>
      <c r="G1815" s="61"/>
      <c r="H1815" s="61"/>
      <c r="I1815" s="61"/>
      <c r="J1815" s="61"/>
      <c r="K1815" s="61"/>
      <c r="L1815" s="61"/>
      <c r="M1815" s="61"/>
      <c r="N1815" s="61"/>
      <c r="O1815" s="61"/>
      <c r="P1815" s="61"/>
      <c r="Q1815" s="61"/>
      <c r="R1815" s="61"/>
      <c r="S1815" s="61"/>
    </row>
    <row r="1816" spans="2:19" x14ac:dyDescent="0.25">
      <c r="B1816" s="61"/>
      <c r="C1816" s="61"/>
      <c r="D1816" s="61"/>
      <c r="E1816" s="61"/>
      <c r="F1816" s="61"/>
      <c r="G1816" s="61"/>
      <c r="H1816" s="61"/>
      <c r="I1816" s="61"/>
      <c r="J1816" s="61"/>
      <c r="K1816" s="61"/>
      <c r="L1816" s="61"/>
      <c r="M1816" s="61"/>
      <c r="N1816" s="61"/>
      <c r="O1816" s="61"/>
      <c r="P1816" s="61"/>
      <c r="Q1816" s="61"/>
      <c r="R1816" s="61"/>
      <c r="S1816" s="61"/>
    </row>
    <row r="1817" spans="2:19" x14ac:dyDescent="0.25">
      <c r="B1817" s="61"/>
      <c r="C1817" s="61"/>
      <c r="D1817" s="61"/>
      <c r="E1817" s="61"/>
      <c r="F1817" s="61"/>
      <c r="G1817" s="61"/>
      <c r="H1817" s="61"/>
      <c r="I1817" s="61"/>
      <c r="J1817" s="61"/>
      <c r="K1817" s="61"/>
      <c r="L1817" s="61"/>
      <c r="M1817" s="61"/>
      <c r="N1817" s="61"/>
      <c r="O1817" s="61"/>
      <c r="P1817" s="61"/>
      <c r="Q1817" s="61"/>
      <c r="R1817" s="61"/>
      <c r="S1817" s="61"/>
    </row>
    <row r="1818" spans="2:19" x14ac:dyDescent="0.25">
      <c r="B1818" s="61"/>
      <c r="C1818" s="61"/>
      <c r="D1818" s="61"/>
      <c r="E1818" s="61"/>
      <c r="F1818" s="61"/>
      <c r="G1818" s="61"/>
      <c r="H1818" s="61"/>
      <c r="I1818" s="61"/>
      <c r="J1818" s="61"/>
      <c r="K1818" s="61"/>
      <c r="L1818" s="61"/>
      <c r="M1818" s="61"/>
      <c r="N1818" s="61"/>
      <c r="O1818" s="61"/>
      <c r="P1818" s="61"/>
      <c r="Q1818" s="61"/>
      <c r="R1818" s="61"/>
      <c r="S1818" s="61"/>
    </row>
    <row r="1819" spans="2:19" x14ac:dyDescent="0.25">
      <c r="B1819" s="61"/>
      <c r="C1819" s="61"/>
      <c r="D1819" s="61"/>
      <c r="E1819" s="61"/>
      <c r="F1819" s="61"/>
      <c r="G1819" s="61"/>
      <c r="H1819" s="61"/>
      <c r="I1819" s="61"/>
      <c r="J1819" s="61"/>
      <c r="K1819" s="61"/>
      <c r="L1819" s="61"/>
      <c r="M1819" s="61"/>
      <c r="N1819" s="61"/>
      <c r="O1819" s="61"/>
      <c r="P1819" s="61"/>
      <c r="Q1819" s="61"/>
      <c r="R1819" s="61"/>
      <c r="S1819" s="61"/>
    </row>
    <row r="1820" spans="2:19" x14ac:dyDescent="0.25">
      <c r="B1820" s="61"/>
      <c r="C1820" s="61"/>
      <c r="D1820" s="61"/>
      <c r="E1820" s="61"/>
      <c r="F1820" s="61"/>
      <c r="G1820" s="61"/>
      <c r="H1820" s="61"/>
      <c r="I1820" s="61"/>
      <c r="J1820" s="61"/>
      <c r="K1820" s="61"/>
      <c r="L1820" s="61"/>
      <c r="M1820" s="61"/>
      <c r="N1820" s="61"/>
      <c r="O1820" s="61"/>
      <c r="P1820" s="61"/>
      <c r="Q1820" s="61"/>
      <c r="R1820" s="61"/>
      <c r="S1820" s="61"/>
    </row>
    <row r="1821" spans="2:19" x14ac:dyDescent="0.25">
      <c r="B1821" s="61"/>
      <c r="C1821" s="61"/>
      <c r="D1821" s="61"/>
      <c r="E1821" s="61"/>
      <c r="F1821" s="61"/>
      <c r="G1821" s="61"/>
      <c r="H1821" s="61"/>
      <c r="I1821" s="61"/>
      <c r="J1821" s="61"/>
      <c r="K1821" s="61"/>
      <c r="L1821" s="61"/>
      <c r="M1821" s="61"/>
      <c r="N1821" s="61"/>
      <c r="O1821" s="61"/>
      <c r="P1821" s="61"/>
      <c r="Q1821" s="61"/>
      <c r="R1821" s="61"/>
      <c r="S1821" s="61"/>
    </row>
    <row r="1822" spans="2:19" x14ac:dyDescent="0.25">
      <c r="B1822" s="61"/>
      <c r="C1822" s="61"/>
      <c r="D1822" s="61"/>
      <c r="E1822" s="61"/>
      <c r="F1822" s="61"/>
      <c r="G1822" s="61"/>
      <c r="H1822" s="61"/>
      <c r="I1822" s="61"/>
      <c r="J1822" s="61"/>
      <c r="K1822" s="61"/>
      <c r="L1822" s="61"/>
      <c r="M1822" s="61"/>
      <c r="N1822" s="61"/>
      <c r="O1822" s="61"/>
      <c r="P1822" s="61"/>
      <c r="Q1822" s="61"/>
      <c r="R1822" s="61"/>
      <c r="S1822" s="61"/>
    </row>
    <row r="1823" spans="2:19" x14ac:dyDescent="0.25">
      <c r="B1823" s="61"/>
      <c r="C1823" s="61"/>
      <c r="D1823" s="61"/>
      <c r="E1823" s="61"/>
      <c r="F1823" s="61"/>
      <c r="G1823" s="61"/>
      <c r="H1823" s="61"/>
      <c r="I1823" s="61"/>
      <c r="J1823" s="61"/>
      <c r="K1823" s="61"/>
      <c r="L1823" s="61"/>
      <c r="M1823" s="61"/>
      <c r="N1823" s="61"/>
      <c r="O1823" s="61"/>
      <c r="P1823" s="61"/>
      <c r="Q1823" s="61"/>
      <c r="R1823" s="61"/>
      <c r="S1823" s="61"/>
    </row>
    <row r="1824" spans="2:19" x14ac:dyDescent="0.25">
      <c r="B1824" s="61"/>
      <c r="C1824" s="61"/>
      <c r="D1824" s="61"/>
      <c r="E1824" s="61"/>
      <c r="F1824" s="61"/>
      <c r="G1824" s="61"/>
      <c r="H1824" s="61"/>
      <c r="I1824" s="61"/>
      <c r="J1824" s="61"/>
      <c r="K1824" s="61"/>
      <c r="L1824" s="61"/>
      <c r="M1824" s="61"/>
      <c r="N1824" s="61"/>
      <c r="O1824" s="61"/>
      <c r="P1824" s="61"/>
      <c r="Q1824" s="61"/>
      <c r="R1824" s="61"/>
      <c r="S1824" s="61"/>
    </row>
    <row r="1825" spans="2:19" x14ac:dyDescent="0.25">
      <c r="B1825" s="61"/>
      <c r="C1825" s="61"/>
      <c r="D1825" s="61"/>
      <c r="E1825" s="61"/>
      <c r="F1825" s="61"/>
      <c r="G1825" s="61"/>
      <c r="H1825" s="61"/>
      <c r="I1825" s="61"/>
      <c r="J1825" s="61"/>
      <c r="K1825" s="61"/>
      <c r="L1825" s="61"/>
      <c r="M1825" s="61"/>
      <c r="N1825" s="61"/>
      <c r="O1825" s="61"/>
      <c r="P1825" s="61"/>
      <c r="Q1825" s="61"/>
      <c r="R1825" s="61"/>
      <c r="S1825" s="61"/>
    </row>
    <row r="1826" spans="2:19" x14ac:dyDescent="0.25">
      <c r="B1826" s="61"/>
      <c r="C1826" s="61"/>
      <c r="D1826" s="61"/>
      <c r="E1826" s="61"/>
      <c r="F1826" s="61"/>
      <c r="G1826" s="61"/>
      <c r="H1826" s="61"/>
      <c r="I1826" s="61"/>
      <c r="J1826" s="61"/>
      <c r="K1826" s="61"/>
      <c r="L1826" s="61"/>
      <c r="M1826" s="61"/>
      <c r="N1826" s="61"/>
      <c r="O1826" s="61"/>
      <c r="P1826" s="61"/>
      <c r="Q1826" s="61"/>
      <c r="R1826" s="61"/>
      <c r="S1826" s="61"/>
    </row>
    <row r="1827" spans="2:19" x14ac:dyDescent="0.25">
      <c r="B1827" s="61"/>
      <c r="C1827" s="61"/>
      <c r="D1827" s="61"/>
      <c r="E1827" s="61"/>
      <c r="F1827" s="61"/>
      <c r="G1827" s="61"/>
      <c r="H1827" s="61"/>
      <c r="I1827" s="61"/>
      <c r="J1827" s="61"/>
      <c r="K1827" s="61"/>
      <c r="L1827" s="61"/>
      <c r="M1827" s="61"/>
      <c r="N1827" s="61"/>
      <c r="O1827" s="61"/>
      <c r="P1827" s="61"/>
      <c r="Q1827" s="61"/>
      <c r="R1827" s="61"/>
      <c r="S1827" s="61"/>
    </row>
    <row r="1828" spans="2:19" x14ac:dyDescent="0.25">
      <c r="B1828" s="61"/>
      <c r="C1828" s="61"/>
      <c r="D1828" s="61"/>
      <c r="E1828" s="61"/>
      <c r="F1828" s="61"/>
      <c r="G1828" s="61"/>
      <c r="H1828" s="61"/>
      <c r="I1828" s="61"/>
      <c r="J1828" s="61"/>
      <c r="K1828" s="61"/>
      <c r="L1828" s="61"/>
      <c r="M1828" s="61"/>
      <c r="N1828" s="61"/>
      <c r="O1828" s="61"/>
      <c r="P1828" s="61"/>
      <c r="Q1828" s="61"/>
      <c r="R1828" s="61"/>
      <c r="S1828" s="61"/>
    </row>
    <row r="1829" spans="2:19" x14ac:dyDescent="0.25">
      <c r="B1829" s="61"/>
      <c r="C1829" s="61"/>
      <c r="D1829" s="61"/>
      <c r="E1829" s="61"/>
      <c r="F1829" s="61"/>
      <c r="G1829" s="61"/>
      <c r="H1829" s="61"/>
      <c r="I1829" s="61"/>
      <c r="J1829" s="61"/>
      <c r="K1829" s="61"/>
      <c r="L1829" s="61"/>
      <c r="M1829" s="61"/>
      <c r="N1829" s="61"/>
      <c r="O1829" s="61"/>
      <c r="P1829" s="61"/>
      <c r="Q1829" s="61"/>
      <c r="R1829" s="61"/>
      <c r="S1829" s="61"/>
    </row>
    <row r="1830" spans="2:19" x14ac:dyDescent="0.25">
      <c r="B1830" s="61"/>
      <c r="C1830" s="61"/>
      <c r="D1830" s="61"/>
      <c r="E1830" s="61"/>
      <c r="F1830" s="61"/>
      <c r="G1830" s="61"/>
      <c r="H1830" s="61"/>
      <c r="I1830" s="61"/>
      <c r="J1830" s="61"/>
      <c r="K1830" s="61"/>
      <c r="L1830" s="61"/>
      <c r="M1830" s="61"/>
      <c r="N1830" s="61"/>
      <c r="O1830" s="61"/>
      <c r="P1830" s="61"/>
      <c r="Q1830" s="61"/>
      <c r="R1830" s="61"/>
      <c r="S1830" s="61"/>
    </row>
    <row r="1831" spans="2:19" x14ac:dyDescent="0.25">
      <c r="B1831" s="61"/>
      <c r="C1831" s="61"/>
      <c r="D1831" s="61"/>
      <c r="E1831" s="61"/>
      <c r="F1831" s="61"/>
      <c r="G1831" s="61"/>
      <c r="H1831" s="61"/>
      <c r="I1831" s="61"/>
      <c r="J1831" s="61"/>
      <c r="K1831" s="61"/>
      <c r="L1831" s="61"/>
      <c r="M1831" s="61"/>
      <c r="N1831" s="61"/>
      <c r="O1831" s="61"/>
      <c r="P1831" s="61"/>
      <c r="Q1831" s="61"/>
      <c r="R1831" s="61"/>
      <c r="S1831" s="61"/>
    </row>
    <row r="1832" spans="2:19" x14ac:dyDescent="0.25">
      <c r="B1832" s="61"/>
      <c r="C1832" s="61"/>
      <c r="D1832" s="61"/>
      <c r="E1832" s="61"/>
      <c r="F1832" s="61"/>
      <c r="G1832" s="61"/>
      <c r="H1832" s="61"/>
      <c r="I1832" s="61"/>
      <c r="J1832" s="61"/>
      <c r="K1832" s="61"/>
      <c r="L1832" s="61"/>
      <c r="M1832" s="61"/>
      <c r="N1832" s="61"/>
      <c r="O1832" s="61"/>
      <c r="P1832" s="61"/>
      <c r="Q1832" s="61"/>
      <c r="R1832" s="61"/>
      <c r="S1832" s="61"/>
    </row>
    <row r="1833" spans="2:19" x14ac:dyDescent="0.25">
      <c r="B1833" s="61"/>
      <c r="C1833" s="61"/>
      <c r="D1833" s="61"/>
      <c r="E1833" s="61"/>
      <c r="F1833" s="61"/>
      <c r="G1833" s="61"/>
      <c r="H1833" s="61"/>
      <c r="I1833" s="61"/>
      <c r="J1833" s="61"/>
      <c r="K1833" s="61"/>
      <c r="L1833" s="61"/>
      <c r="M1833" s="61"/>
      <c r="N1833" s="61"/>
      <c r="O1833" s="61"/>
      <c r="P1833" s="61"/>
      <c r="Q1833" s="61"/>
      <c r="R1833" s="61"/>
      <c r="S1833" s="61"/>
    </row>
    <row r="1834" spans="2:19" x14ac:dyDescent="0.25">
      <c r="B1834" s="61"/>
      <c r="C1834" s="61"/>
      <c r="D1834" s="61"/>
      <c r="E1834" s="61"/>
      <c r="F1834" s="61"/>
      <c r="G1834" s="61"/>
      <c r="H1834" s="61"/>
      <c r="I1834" s="61"/>
      <c r="J1834" s="61"/>
      <c r="K1834" s="61"/>
      <c r="L1834" s="61"/>
      <c r="M1834" s="61"/>
      <c r="N1834" s="61"/>
      <c r="O1834" s="61"/>
      <c r="P1834" s="61"/>
      <c r="Q1834" s="61"/>
      <c r="R1834" s="61"/>
      <c r="S1834" s="61"/>
    </row>
    <row r="1835" spans="2:19" x14ac:dyDescent="0.25">
      <c r="B1835" s="61"/>
      <c r="C1835" s="61"/>
      <c r="D1835" s="61"/>
      <c r="E1835" s="61"/>
      <c r="F1835" s="61"/>
      <c r="G1835" s="61"/>
      <c r="H1835" s="61"/>
      <c r="I1835" s="61"/>
      <c r="J1835" s="61"/>
      <c r="K1835" s="61"/>
      <c r="L1835" s="61"/>
      <c r="M1835" s="61"/>
      <c r="N1835" s="61"/>
      <c r="O1835" s="61"/>
      <c r="P1835" s="61"/>
      <c r="Q1835" s="61"/>
      <c r="R1835" s="61"/>
      <c r="S1835" s="61"/>
    </row>
    <row r="1836" spans="2:19" x14ac:dyDescent="0.25">
      <c r="B1836" s="61"/>
      <c r="C1836" s="61"/>
      <c r="D1836" s="61"/>
      <c r="E1836" s="61"/>
      <c r="F1836" s="61"/>
      <c r="G1836" s="61"/>
      <c r="H1836" s="61"/>
      <c r="I1836" s="61"/>
      <c r="J1836" s="61"/>
      <c r="K1836" s="61"/>
      <c r="L1836" s="61"/>
      <c r="M1836" s="61"/>
      <c r="N1836" s="61"/>
      <c r="O1836" s="61"/>
      <c r="P1836" s="61"/>
      <c r="Q1836" s="61"/>
      <c r="R1836" s="61"/>
      <c r="S1836" s="61"/>
    </row>
    <row r="1837" spans="2:19" x14ac:dyDescent="0.25">
      <c r="B1837" s="61"/>
      <c r="C1837" s="61"/>
      <c r="D1837" s="61"/>
      <c r="E1837" s="61"/>
      <c r="F1837" s="61"/>
      <c r="G1837" s="61"/>
      <c r="H1837" s="61"/>
      <c r="I1837" s="61"/>
      <c r="J1837" s="61"/>
      <c r="K1837" s="61"/>
      <c r="L1837" s="61"/>
      <c r="M1837" s="61"/>
      <c r="N1837" s="61"/>
      <c r="O1837" s="61"/>
      <c r="P1837" s="61"/>
      <c r="Q1837" s="61"/>
      <c r="R1837" s="61"/>
      <c r="S1837" s="61"/>
    </row>
    <row r="1838" spans="2:19" x14ac:dyDescent="0.25">
      <c r="B1838" s="61"/>
      <c r="C1838" s="61"/>
      <c r="D1838" s="61"/>
      <c r="E1838" s="61"/>
      <c r="F1838" s="61"/>
      <c r="G1838" s="61"/>
      <c r="H1838" s="61"/>
      <c r="I1838" s="61"/>
      <c r="J1838" s="61"/>
      <c r="K1838" s="61"/>
      <c r="L1838" s="61"/>
      <c r="M1838" s="61"/>
      <c r="N1838" s="61"/>
      <c r="O1838" s="61"/>
      <c r="P1838" s="61"/>
      <c r="Q1838" s="61"/>
      <c r="R1838" s="61"/>
      <c r="S1838" s="61"/>
    </row>
    <row r="1839" spans="2:19" x14ac:dyDescent="0.25">
      <c r="B1839" s="61"/>
      <c r="C1839" s="61"/>
      <c r="D1839" s="61"/>
      <c r="E1839" s="61"/>
      <c r="F1839" s="61"/>
      <c r="G1839" s="61"/>
      <c r="H1839" s="61"/>
      <c r="I1839" s="61"/>
      <c r="J1839" s="61"/>
      <c r="K1839" s="61"/>
      <c r="L1839" s="61"/>
      <c r="M1839" s="61"/>
      <c r="N1839" s="61"/>
      <c r="O1839" s="61"/>
      <c r="P1839" s="61"/>
      <c r="Q1839" s="61"/>
      <c r="R1839" s="61"/>
      <c r="S1839" s="61"/>
    </row>
    <row r="1840" spans="2:19" x14ac:dyDescent="0.25">
      <c r="B1840" s="61"/>
      <c r="C1840" s="61"/>
      <c r="D1840" s="61"/>
      <c r="E1840" s="61"/>
      <c r="F1840" s="61"/>
      <c r="G1840" s="61"/>
      <c r="H1840" s="61"/>
      <c r="I1840" s="61"/>
      <c r="J1840" s="61"/>
      <c r="K1840" s="61"/>
      <c r="L1840" s="61"/>
      <c r="M1840" s="61"/>
      <c r="N1840" s="61"/>
      <c r="O1840" s="61"/>
      <c r="P1840" s="61"/>
      <c r="Q1840" s="61"/>
      <c r="R1840" s="61"/>
      <c r="S1840" s="61"/>
    </row>
    <row r="1841" spans="2:19" x14ac:dyDescent="0.25">
      <c r="B1841" s="61"/>
      <c r="C1841" s="61"/>
      <c r="D1841" s="61"/>
      <c r="E1841" s="61"/>
      <c r="F1841" s="61"/>
      <c r="G1841" s="61"/>
      <c r="H1841" s="61"/>
      <c r="I1841" s="61"/>
      <c r="J1841" s="61"/>
      <c r="K1841" s="61"/>
      <c r="L1841" s="61"/>
      <c r="M1841" s="61"/>
      <c r="N1841" s="61"/>
      <c r="O1841" s="61"/>
      <c r="P1841" s="61"/>
      <c r="Q1841" s="61"/>
      <c r="R1841" s="61"/>
      <c r="S1841" s="61"/>
    </row>
    <row r="1842" spans="2:19" x14ac:dyDescent="0.25">
      <c r="B1842" s="61"/>
      <c r="C1842" s="61"/>
      <c r="D1842" s="61"/>
      <c r="E1842" s="61"/>
      <c r="F1842" s="61"/>
      <c r="G1842" s="61"/>
      <c r="H1842" s="61"/>
      <c r="I1842" s="61"/>
      <c r="J1842" s="61"/>
      <c r="K1842" s="61"/>
      <c r="L1842" s="61"/>
      <c r="M1842" s="61"/>
      <c r="N1842" s="61"/>
      <c r="O1842" s="61"/>
      <c r="P1842" s="61"/>
      <c r="Q1842" s="61"/>
      <c r="R1842" s="61"/>
      <c r="S1842" s="61"/>
    </row>
    <row r="1843" spans="2:19" x14ac:dyDescent="0.25">
      <c r="B1843" s="61"/>
      <c r="C1843" s="61"/>
      <c r="D1843" s="61"/>
      <c r="E1843" s="61"/>
      <c r="F1843" s="61"/>
      <c r="G1843" s="61"/>
      <c r="H1843" s="61"/>
      <c r="I1843" s="61"/>
      <c r="J1843" s="61"/>
      <c r="K1843" s="61"/>
      <c r="L1843" s="61"/>
      <c r="M1843" s="61"/>
      <c r="N1843" s="61"/>
      <c r="O1843" s="61"/>
      <c r="P1843" s="61"/>
      <c r="Q1843" s="61"/>
      <c r="R1843" s="61"/>
      <c r="S1843" s="61"/>
    </row>
    <row r="1844" spans="2:19" x14ac:dyDescent="0.25">
      <c r="B1844" s="61"/>
      <c r="C1844" s="61"/>
      <c r="D1844" s="61"/>
      <c r="E1844" s="61"/>
      <c r="F1844" s="61"/>
      <c r="G1844" s="61"/>
      <c r="H1844" s="61"/>
      <c r="I1844" s="61"/>
      <c r="J1844" s="61"/>
      <c r="K1844" s="61"/>
      <c r="L1844" s="61"/>
      <c r="M1844" s="61"/>
      <c r="N1844" s="61"/>
      <c r="O1844" s="61"/>
      <c r="P1844" s="61"/>
      <c r="Q1844" s="61"/>
      <c r="R1844" s="61"/>
      <c r="S1844" s="61"/>
    </row>
    <row r="1845" spans="2:19" x14ac:dyDescent="0.25">
      <c r="B1845" s="61"/>
      <c r="C1845" s="61"/>
      <c r="D1845" s="61"/>
      <c r="E1845" s="61"/>
      <c r="F1845" s="61"/>
      <c r="G1845" s="61"/>
      <c r="H1845" s="61"/>
      <c r="I1845" s="61"/>
      <c r="J1845" s="61"/>
      <c r="K1845" s="61"/>
      <c r="L1845" s="61"/>
      <c r="M1845" s="61"/>
      <c r="N1845" s="61"/>
      <c r="O1845" s="61"/>
      <c r="P1845" s="61"/>
      <c r="Q1845" s="61"/>
      <c r="R1845" s="61"/>
      <c r="S1845" s="61"/>
    </row>
    <row r="1846" spans="2:19" x14ac:dyDescent="0.25">
      <c r="B1846" s="61"/>
      <c r="C1846" s="61"/>
      <c r="D1846" s="61"/>
      <c r="E1846" s="61"/>
      <c r="F1846" s="61"/>
      <c r="G1846" s="61"/>
      <c r="H1846" s="61"/>
      <c r="I1846" s="61"/>
      <c r="J1846" s="61"/>
      <c r="K1846" s="61"/>
      <c r="L1846" s="61"/>
      <c r="M1846" s="61"/>
      <c r="N1846" s="61"/>
      <c r="O1846" s="61"/>
      <c r="P1846" s="61"/>
      <c r="Q1846" s="61"/>
      <c r="R1846" s="61"/>
      <c r="S1846" s="61"/>
    </row>
    <row r="1847" spans="2:19" x14ac:dyDescent="0.25">
      <c r="B1847" s="61"/>
      <c r="C1847" s="61"/>
      <c r="D1847" s="61"/>
      <c r="E1847" s="61"/>
      <c r="F1847" s="61"/>
      <c r="G1847" s="61"/>
      <c r="H1847" s="61"/>
      <c r="I1847" s="61"/>
      <c r="J1847" s="61"/>
      <c r="K1847" s="61"/>
      <c r="L1847" s="61"/>
      <c r="M1847" s="61"/>
      <c r="N1847" s="61"/>
      <c r="O1847" s="61"/>
      <c r="P1847" s="61"/>
      <c r="Q1847" s="61"/>
      <c r="R1847" s="61"/>
      <c r="S1847" s="61"/>
    </row>
    <row r="1848" spans="2:19" x14ac:dyDescent="0.25">
      <c r="B1848" s="61"/>
      <c r="C1848" s="61"/>
      <c r="D1848" s="61"/>
      <c r="E1848" s="61"/>
      <c r="F1848" s="61"/>
      <c r="G1848" s="61"/>
      <c r="H1848" s="61"/>
      <c r="I1848" s="61"/>
      <c r="J1848" s="61"/>
      <c r="K1848" s="61"/>
      <c r="L1848" s="61"/>
      <c r="M1848" s="61"/>
      <c r="N1848" s="61"/>
      <c r="O1848" s="61"/>
      <c r="P1848" s="61"/>
      <c r="Q1848" s="61"/>
      <c r="R1848" s="61"/>
      <c r="S1848" s="61"/>
    </row>
    <row r="1849" spans="2:19" x14ac:dyDescent="0.25">
      <c r="B1849" s="61"/>
      <c r="C1849" s="61"/>
      <c r="D1849" s="61"/>
      <c r="E1849" s="61"/>
      <c r="F1849" s="61"/>
      <c r="G1849" s="61"/>
      <c r="H1849" s="61"/>
      <c r="I1849" s="61"/>
      <c r="J1849" s="61"/>
      <c r="K1849" s="61"/>
      <c r="L1849" s="61"/>
      <c r="M1849" s="61"/>
      <c r="N1849" s="61"/>
      <c r="O1849" s="61"/>
      <c r="P1849" s="61"/>
      <c r="Q1849" s="61"/>
      <c r="R1849" s="61"/>
      <c r="S1849" s="61"/>
    </row>
    <row r="1850" spans="2:19" x14ac:dyDescent="0.25">
      <c r="B1850" s="61"/>
      <c r="C1850" s="61"/>
      <c r="D1850" s="61"/>
      <c r="E1850" s="61"/>
      <c r="F1850" s="61"/>
      <c r="G1850" s="61"/>
      <c r="H1850" s="61"/>
      <c r="I1850" s="61"/>
      <c r="J1850" s="61"/>
      <c r="K1850" s="61"/>
      <c r="L1850" s="61"/>
      <c r="M1850" s="61"/>
      <c r="N1850" s="61"/>
      <c r="O1850" s="61"/>
      <c r="P1850" s="61"/>
      <c r="Q1850" s="61"/>
      <c r="R1850" s="61"/>
      <c r="S1850" s="61"/>
    </row>
    <row r="1851" spans="2:19" x14ac:dyDescent="0.25">
      <c r="B1851" s="61"/>
      <c r="C1851" s="61"/>
      <c r="D1851" s="61"/>
      <c r="E1851" s="61"/>
      <c r="F1851" s="61"/>
      <c r="G1851" s="61"/>
      <c r="H1851" s="61"/>
      <c r="I1851" s="61"/>
      <c r="J1851" s="61"/>
      <c r="K1851" s="61"/>
      <c r="L1851" s="61"/>
      <c r="M1851" s="61"/>
      <c r="N1851" s="61"/>
      <c r="O1851" s="61"/>
      <c r="P1851" s="61"/>
      <c r="Q1851" s="61"/>
      <c r="R1851" s="61"/>
      <c r="S1851" s="61"/>
    </row>
    <row r="1852" spans="2:19" x14ac:dyDescent="0.25">
      <c r="B1852" s="61"/>
      <c r="C1852" s="61"/>
      <c r="D1852" s="61"/>
      <c r="E1852" s="61"/>
      <c r="F1852" s="61"/>
      <c r="G1852" s="61"/>
      <c r="H1852" s="61"/>
      <c r="I1852" s="61"/>
      <c r="J1852" s="61"/>
      <c r="K1852" s="61"/>
      <c r="L1852" s="61"/>
      <c r="M1852" s="61"/>
      <c r="N1852" s="61"/>
      <c r="O1852" s="61"/>
      <c r="P1852" s="61"/>
      <c r="Q1852" s="61"/>
      <c r="R1852" s="61"/>
      <c r="S1852" s="61"/>
    </row>
    <row r="1853" spans="2:19" x14ac:dyDescent="0.25">
      <c r="B1853" s="61"/>
      <c r="C1853" s="61"/>
      <c r="D1853" s="61"/>
      <c r="E1853" s="61"/>
      <c r="F1853" s="61"/>
      <c r="G1853" s="61"/>
      <c r="H1853" s="61"/>
      <c r="I1853" s="61"/>
      <c r="J1853" s="61"/>
      <c r="K1853" s="61"/>
      <c r="L1853" s="61"/>
      <c r="M1853" s="61"/>
      <c r="N1853" s="61"/>
      <c r="O1853" s="61"/>
      <c r="P1853" s="61"/>
      <c r="Q1853" s="61"/>
      <c r="R1853" s="61"/>
      <c r="S1853" s="61"/>
    </row>
    <row r="1854" spans="2:19" x14ac:dyDescent="0.25">
      <c r="B1854" s="61"/>
      <c r="C1854" s="61"/>
      <c r="D1854" s="61"/>
      <c r="E1854" s="61"/>
      <c r="F1854" s="61"/>
      <c r="G1854" s="61"/>
      <c r="H1854" s="61"/>
      <c r="I1854" s="61"/>
      <c r="J1854" s="61"/>
      <c r="K1854" s="61"/>
      <c r="L1854" s="61"/>
      <c r="M1854" s="61"/>
      <c r="N1854" s="61"/>
      <c r="O1854" s="61"/>
      <c r="P1854" s="61"/>
      <c r="Q1854" s="61"/>
      <c r="R1854" s="61"/>
      <c r="S1854" s="61"/>
    </row>
    <row r="1855" spans="2:19" x14ac:dyDescent="0.25">
      <c r="B1855" s="61"/>
      <c r="C1855" s="61"/>
      <c r="D1855" s="61"/>
      <c r="E1855" s="61"/>
      <c r="F1855" s="61"/>
      <c r="G1855" s="61"/>
      <c r="H1855" s="61"/>
      <c r="I1855" s="61"/>
      <c r="J1855" s="61"/>
      <c r="K1855" s="61"/>
      <c r="L1855" s="61"/>
      <c r="M1855" s="61"/>
      <c r="N1855" s="61"/>
      <c r="O1855" s="61"/>
      <c r="P1855" s="61"/>
      <c r="Q1855" s="61"/>
      <c r="R1855" s="61"/>
      <c r="S1855" s="61"/>
    </row>
    <row r="1856" spans="2:19" x14ac:dyDescent="0.25">
      <c r="B1856" s="61"/>
      <c r="C1856" s="61"/>
      <c r="D1856" s="61"/>
      <c r="E1856" s="61"/>
      <c r="F1856" s="61"/>
      <c r="G1856" s="61"/>
      <c r="H1856" s="61"/>
      <c r="I1856" s="61"/>
      <c r="J1856" s="61"/>
      <c r="K1856" s="61"/>
      <c r="L1856" s="61"/>
      <c r="M1856" s="61"/>
      <c r="N1856" s="61"/>
      <c r="O1856" s="61"/>
      <c r="P1856" s="61"/>
      <c r="Q1856" s="61"/>
      <c r="R1856" s="61"/>
      <c r="S1856" s="61"/>
    </row>
    <row r="1857" spans="2:19" x14ac:dyDescent="0.25">
      <c r="B1857" s="61"/>
      <c r="C1857" s="61"/>
      <c r="D1857" s="61"/>
      <c r="E1857" s="61"/>
      <c r="F1857" s="61"/>
      <c r="G1857" s="61"/>
      <c r="H1857" s="61"/>
      <c r="I1857" s="61"/>
      <c r="J1857" s="61"/>
      <c r="K1857" s="61"/>
      <c r="L1857" s="61"/>
      <c r="M1857" s="61"/>
      <c r="N1857" s="61"/>
      <c r="O1857" s="61"/>
      <c r="P1857" s="61"/>
      <c r="Q1857" s="61"/>
      <c r="R1857" s="61"/>
      <c r="S1857" s="61"/>
    </row>
    <row r="1858" spans="2:19" x14ac:dyDescent="0.25">
      <c r="B1858" s="61"/>
      <c r="C1858" s="61"/>
      <c r="D1858" s="61"/>
      <c r="E1858" s="61"/>
      <c r="F1858" s="61"/>
      <c r="G1858" s="61"/>
      <c r="H1858" s="61"/>
      <c r="I1858" s="61"/>
      <c r="J1858" s="61"/>
      <c r="K1858" s="61"/>
      <c r="L1858" s="61"/>
      <c r="M1858" s="61"/>
      <c r="N1858" s="61"/>
      <c r="O1858" s="61"/>
      <c r="P1858" s="61"/>
      <c r="Q1858" s="61"/>
      <c r="R1858" s="61"/>
      <c r="S1858" s="61"/>
    </row>
    <row r="1859" spans="2:19" x14ac:dyDescent="0.25">
      <c r="B1859" s="61"/>
      <c r="C1859" s="61"/>
      <c r="D1859" s="61"/>
      <c r="E1859" s="61"/>
      <c r="F1859" s="61"/>
      <c r="G1859" s="61"/>
      <c r="H1859" s="61"/>
      <c r="I1859" s="61"/>
      <c r="J1859" s="61"/>
      <c r="K1859" s="61"/>
      <c r="L1859" s="61"/>
      <c r="M1859" s="61"/>
      <c r="N1859" s="61"/>
      <c r="O1859" s="61"/>
      <c r="P1859" s="61"/>
      <c r="Q1859" s="61"/>
      <c r="R1859" s="61"/>
      <c r="S1859" s="61"/>
    </row>
    <row r="1860" spans="2:19" x14ac:dyDescent="0.25">
      <c r="B1860" s="61"/>
      <c r="C1860" s="61"/>
      <c r="D1860" s="61"/>
      <c r="E1860" s="61"/>
      <c r="F1860" s="61"/>
      <c r="G1860" s="61"/>
      <c r="H1860" s="61"/>
      <c r="I1860" s="61"/>
      <c r="J1860" s="61"/>
      <c r="K1860" s="61"/>
      <c r="L1860" s="61"/>
      <c r="M1860" s="61"/>
      <c r="N1860" s="61"/>
      <c r="O1860" s="61"/>
      <c r="P1860" s="61"/>
      <c r="Q1860" s="61"/>
      <c r="R1860" s="61"/>
      <c r="S1860" s="61"/>
    </row>
    <row r="1861" spans="2:19" x14ac:dyDescent="0.25">
      <c r="B1861" s="61"/>
      <c r="C1861" s="61"/>
      <c r="D1861" s="61"/>
      <c r="E1861" s="61"/>
      <c r="F1861" s="61"/>
      <c r="G1861" s="61"/>
      <c r="H1861" s="61"/>
      <c r="I1861" s="61"/>
      <c r="J1861" s="61"/>
      <c r="K1861" s="61"/>
      <c r="L1861" s="61"/>
      <c r="M1861" s="61"/>
      <c r="N1861" s="61"/>
      <c r="O1861" s="61"/>
      <c r="P1861" s="61"/>
      <c r="Q1861" s="61"/>
      <c r="R1861" s="61"/>
      <c r="S1861" s="61"/>
    </row>
    <row r="1862" spans="2:19" x14ac:dyDescent="0.25">
      <c r="B1862" s="61"/>
      <c r="C1862" s="61"/>
      <c r="D1862" s="61"/>
      <c r="E1862" s="61"/>
      <c r="F1862" s="61"/>
      <c r="G1862" s="61"/>
      <c r="H1862" s="61"/>
      <c r="I1862" s="61"/>
      <c r="J1862" s="61"/>
      <c r="K1862" s="61"/>
      <c r="L1862" s="61"/>
      <c r="M1862" s="61"/>
      <c r="N1862" s="61"/>
      <c r="O1862" s="61"/>
      <c r="P1862" s="61"/>
      <c r="Q1862" s="61"/>
      <c r="R1862" s="61"/>
      <c r="S1862" s="61"/>
    </row>
    <row r="1863" spans="2:19" x14ac:dyDescent="0.25">
      <c r="B1863" s="61"/>
      <c r="C1863" s="61"/>
      <c r="D1863" s="61"/>
      <c r="E1863" s="61"/>
      <c r="F1863" s="61"/>
      <c r="G1863" s="61"/>
      <c r="H1863" s="61"/>
      <c r="I1863" s="61"/>
      <c r="J1863" s="61"/>
      <c r="K1863" s="61"/>
      <c r="L1863" s="61"/>
      <c r="M1863" s="61"/>
      <c r="N1863" s="61"/>
      <c r="O1863" s="61"/>
      <c r="P1863" s="61"/>
      <c r="Q1863" s="61"/>
      <c r="R1863" s="61"/>
      <c r="S1863" s="61"/>
    </row>
    <row r="1864" spans="2:19" x14ac:dyDescent="0.25">
      <c r="B1864" s="61"/>
      <c r="C1864" s="61"/>
      <c r="D1864" s="61"/>
      <c r="E1864" s="61"/>
      <c r="F1864" s="61"/>
      <c r="G1864" s="61"/>
      <c r="H1864" s="61"/>
      <c r="I1864" s="61"/>
      <c r="J1864" s="61"/>
      <c r="K1864" s="61"/>
      <c r="L1864" s="61"/>
      <c r="M1864" s="61"/>
      <c r="N1864" s="61"/>
      <c r="O1864" s="61"/>
      <c r="P1864" s="61"/>
      <c r="Q1864" s="61"/>
      <c r="R1864" s="61"/>
      <c r="S1864" s="61"/>
    </row>
    <row r="1865" spans="2:19" x14ac:dyDescent="0.25">
      <c r="B1865" s="61"/>
      <c r="C1865" s="61"/>
      <c r="D1865" s="61"/>
      <c r="E1865" s="61"/>
      <c r="F1865" s="61"/>
      <c r="G1865" s="61"/>
      <c r="H1865" s="61"/>
      <c r="I1865" s="61"/>
      <c r="J1865" s="61"/>
      <c r="K1865" s="61"/>
      <c r="L1865" s="61"/>
      <c r="M1865" s="61"/>
      <c r="N1865" s="61"/>
      <c r="O1865" s="61"/>
      <c r="P1865" s="61"/>
      <c r="Q1865" s="61"/>
      <c r="R1865" s="61"/>
      <c r="S1865" s="61"/>
    </row>
    <row r="1866" spans="2:19" x14ac:dyDescent="0.25">
      <c r="B1866" s="61"/>
      <c r="C1866" s="61"/>
      <c r="D1866" s="61"/>
      <c r="E1866" s="61"/>
      <c r="F1866" s="61"/>
      <c r="G1866" s="61"/>
      <c r="H1866" s="61"/>
      <c r="I1866" s="61"/>
      <c r="J1866" s="61"/>
      <c r="K1866" s="61"/>
      <c r="L1866" s="61"/>
      <c r="M1866" s="61"/>
      <c r="N1866" s="61"/>
      <c r="O1866" s="61"/>
      <c r="P1866" s="61"/>
      <c r="Q1866" s="61"/>
      <c r="R1866" s="61"/>
      <c r="S1866" s="61"/>
    </row>
    <row r="1867" spans="2:19" x14ac:dyDescent="0.25">
      <c r="B1867" s="61"/>
      <c r="C1867" s="61"/>
      <c r="D1867" s="61"/>
      <c r="E1867" s="61"/>
      <c r="F1867" s="61"/>
      <c r="G1867" s="61"/>
      <c r="H1867" s="61"/>
      <c r="I1867" s="61"/>
      <c r="J1867" s="61"/>
      <c r="K1867" s="61"/>
      <c r="L1867" s="61"/>
      <c r="M1867" s="61"/>
      <c r="N1867" s="61"/>
      <c r="O1867" s="61"/>
      <c r="P1867" s="61"/>
      <c r="Q1867" s="61"/>
      <c r="R1867" s="61"/>
      <c r="S1867" s="61"/>
    </row>
    <row r="1868" spans="2:19" x14ac:dyDescent="0.25">
      <c r="B1868" s="61"/>
      <c r="C1868" s="61"/>
      <c r="D1868" s="61"/>
      <c r="E1868" s="61"/>
      <c r="F1868" s="61"/>
      <c r="G1868" s="61"/>
      <c r="H1868" s="61"/>
      <c r="I1868" s="61"/>
      <c r="J1868" s="61"/>
      <c r="K1868" s="61"/>
      <c r="L1868" s="61"/>
      <c r="M1868" s="61"/>
      <c r="N1868" s="61"/>
      <c r="O1868" s="61"/>
      <c r="P1868" s="61"/>
      <c r="Q1868" s="61"/>
      <c r="R1868" s="61"/>
      <c r="S1868" s="61"/>
    </row>
    <row r="1869" spans="2:19" x14ac:dyDescent="0.25">
      <c r="B1869" s="61"/>
      <c r="C1869" s="61"/>
      <c r="D1869" s="61"/>
      <c r="E1869" s="61"/>
      <c r="F1869" s="61"/>
      <c r="G1869" s="61"/>
      <c r="H1869" s="61"/>
      <c r="I1869" s="61"/>
      <c r="J1869" s="61"/>
      <c r="K1869" s="61"/>
      <c r="L1869" s="61"/>
      <c r="M1869" s="61"/>
      <c r="N1869" s="61"/>
      <c r="O1869" s="61"/>
      <c r="P1869" s="61"/>
      <c r="Q1869" s="61"/>
      <c r="R1869" s="61"/>
      <c r="S1869" s="61"/>
    </row>
    <row r="1870" spans="2:19" x14ac:dyDescent="0.25">
      <c r="B1870" s="61"/>
      <c r="C1870" s="61"/>
      <c r="D1870" s="61"/>
      <c r="E1870" s="61"/>
      <c r="F1870" s="61"/>
      <c r="G1870" s="61"/>
      <c r="H1870" s="61"/>
      <c r="I1870" s="61"/>
      <c r="J1870" s="61"/>
      <c r="K1870" s="61"/>
      <c r="L1870" s="61"/>
      <c r="M1870" s="61"/>
      <c r="N1870" s="61"/>
      <c r="O1870" s="61"/>
      <c r="P1870" s="61"/>
      <c r="Q1870" s="61"/>
      <c r="R1870" s="61"/>
      <c r="S1870" s="61"/>
    </row>
    <row r="1871" spans="2:19" x14ac:dyDescent="0.25">
      <c r="B1871" s="61"/>
      <c r="C1871" s="61"/>
      <c r="D1871" s="61"/>
      <c r="E1871" s="61"/>
      <c r="F1871" s="61"/>
      <c r="G1871" s="61"/>
      <c r="H1871" s="61"/>
      <c r="I1871" s="61"/>
      <c r="J1871" s="61"/>
      <c r="K1871" s="61"/>
      <c r="L1871" s="61"/>
      <c r="M1871" s="61"/>
      <c r="N1871" s="61"/>
      <c r="O1871" s="61"/>
      <c r="P1871" s="61"/>
      <c r="Q1871" s="61"/>
      <c r="R1871" s="61"/>
      <c r="S1871" s="61"/>
    </row>
    <row r="1872" spans="2:19" x14ac:dyDescent="0.25">
      <c r="B1872" s="61"/>
      <c r="C1872" s="61"/>
      <c r="D1872" s="61"/>
      <c r="E1872" s="61"/>
      <c r="F1872" s="61"/>
      <c r="G1872" s="61"/>
      <c r="H1872" s="61"/>
      <c r="I1872" s="61"/>
      <c r="J1872" s="61"/>
      <c r="K1872" s="61"/>
      <c r="L1872" s="61"/>
      <c r="M1872" s="61"/>
      <c r="N1872" s="61"/>
      <c r="O1872" s="61"/>
      <c r="P1872" s="61"/>
      <c r="Q1872" s="61"/>
      <c r="R1872" s="61"/>
      <c r="S1872" s="61"/>
    </row>
    <row r="1873" spans="2:19" x14ac:dyDescent="0.25">
      <c r="B1873" s="61"/>
      <c r="C1873" s="61"/>
      <c r="D1873" s="61"/>
      <c r="E1873" s="61"/>
      <c r="F1873" s="61"/>
      <c r="G1873" s="61"/>
      <c r="H1873" s="61"/>
      <c r="I1873" s="61"/>
      <c r="J1873" s="61"/>
      <c r="K1873" s="61"/>
      <c r="L1873" s="61"/>
      <c r="M1873" s="61"/>
      <c r="N1873" s="61"/>
      <c r="O1873" s="61"/>
      <c r="P1873" s="61"/>
      <c r="Q1873" s="61"/>
      <c r="R1873" s="61"/>
      <c r="S1873" s="61"/>
    </row>
    <row r="1874" spans="2:19" x14ac:dyDescent="0.25">
      <c r="B1874" s="61"/>
      <c r="C1874" s="61"/>
      <c r="D1874" s="61"/>
      <c r="E1874" s="61"/>
      <c r="F1874" s="61"/>
      <c r="G1874" s="61"/>
      <c r="H1874" s="61"/>
      <c r="I1874" s="61"/>
      <c r="J1874" s="61"/>
      <c r="K1874" s="61"/>
      <c r="L1874" s="61"/>
      <c r="M1874" s="61"/>
      <c r="N1874" s="61"/>
      <c r="O1874" s="61"/>
      <c r="P1874" s="61"/>
      <c r="Q1874" s="61"/>
      <c r="R1874" s="61"/>
      <c r="S1874" s="61"/>
    </row>
    <row r="1875" spans="2:19" x14ac:dyDescent="0.25">
      <c r="B1875" s="61"/>
      <c r="C1875" s="61"/>
      <c r="D1875" s="61"/>
      <c r="E1875" s="61"/>
      <c r="F1875" s="61"/>
      <c r="G1875" s="61"/>
      <c r="H1875" s="61"/>
      <c r="I1875" s="61"/>
      <c r="J1875" s="61"/>
      <c r="K1875" s="61"/>
      <c r="L1875" s="61"/>
      <c r="M1875" s="61"/>
      <c r="N1875" s="61"/>
      <c r="O1875" s="61"/>
      <c r="P1875" s="61"/>
      <c r="Q1875" s="61"/>
      <c r="R1875" s="61"/>
      <c r="S1875" s="61"/>
    </row>
    <row r="1876" spans="2:19" x14ac:dyDescent="0.25">
      <c r="B1876" s="61"/>
      <c r="C1876" s="61"/>
      <c r="D1876" s="61"/>
      <c r="E1876" s="61"/>
      <c r="F1876" s="61"/>
      <c r="G1876" s="61"/>
      <c r="H1876" s="61"/>
      <c r="I1876" s="61"/>
      <c r="J1876" s="61"/>
      <c r="K1876" s="61"/>
      <c r="L1876" s="61"/>
      <c r="M1876" s="61"/>
      <c r="N1876" s="61"/>
      <c r="O1876" s="61"/>
      <c r="P1876" s="61"/>
      <c r="Q1876" s="61"/>
      <c r="R1876" s="61"/>
      <c r="S1876" s="61"/>
    </row>
    <row r="1877" spans="2:19" x14ac:dyDescent="0.25">
      <c r="B1877" s="61"/>
      <c r="C1877" s="61"/>
      <c r="D1877" s="61"/>
      <c r="E1877" s="61"/>
      <c r="F1877" s="61"/>
      <c r="G1877" s="61"/>
      <c r="H1877" s="61"/>
      <c r="I1877" s="61"/>
      <c r="J1877" s="61"/>
      <c r="K1877" s="61"/>
      <c r="L1877" s="61"/>
      <c r="M1877" s="61"/>
      <c r="N1877" s="61"/>
      <c r="O1877" s="61"/>
      <c r="P1877" s="61"/>
      <c r="Q1877" s="61"/>
      <c r="R1877" s="61"/>
      <c r="S1877" s="61"/>
    </row>
    <row r="1878" spans="2:19" x14ac:dyDescent="0.25">
      <c r="B1878" s="61"/>
      <c r="C1878" s="61"/>
      <c r="D1878" s="61"/>
      <c r="E1878" s="61"/>
      <c r="F1878" s="61"/>
      <c r="G1878" s="61"/>
      <c r="H1878" s="61"/>
      <c r="I1878" s="61"/>
      <c r="J1878" s="61"/>
      <c r="K1878" s="61"/>
      <c r="L1878" s="61"/>
      <c r="M1878" s="61"/>
      <c r="N1878" s="61"/>
      <c r="O1878" s="61"/>
      <c r="P1878" s="61"/>
      <c r="Q1878" s="61"/>
      <c r="R1878" s="61"/>
      <c r="S1878" s="61"/>
    </row>
    <row r="1879" spans="2:19" x14ac:dyDescent="0.25">
      <c r="B1879" s="61"/>
      <c r="C1879" s="61"/>
      <c r="D1879" s="61"/>
      <c r="E1879" s="61"/>
      <c r="F1879" s="61"/>
      <c r="G1879" s="61"/>
      <c r="H1879" s="61"/>
      <c r="I1879" s="61"/>
      <c r="J1879" s="61"/>
      <c r="K1879" s="61"/>
      <c r="L1879" s="61"/>
      <c r="M1879" s="61"/>
      <c r="N1879" s="61"/>
      <c r="O1879" s="61"/>
      <c r="P1879" s="61"/>
      <c r="Q1879" s="61"/>
      <c r="R1879" s="61"/>
      <c r="S1879" s="61"/>
    </row>
    <row r="1880" spans="2:19" x14ac:dyDescent="0.25">
      <c r="B1880" s="61"/>
      <c r="C1880" s="61"/>
      <c r="D1880" s="61"/>
      <c r="E1880" s="61"/>
      <c r="F1880" s="61"/>
      <c r="G1880" s="61"/>
      <c r="H1880" s="61"/>
      <c r="I1880" s="61"/>
      <c r="J1880" s="61"/>
      <c r="K1880" s="61"/>
      <c r="L1880" s="61"/>
      <c r="M1880" s="61"/>
      <c r="N1880" s="61"/>
      <c r="O1880" s="61"/>
      <c r="P1880" s="61"/>
      <c r="Q1880" s="61"/>
      <c r="R1880" s="61"/>
      <c r="S1880" s="61"/>
    </row>
    <row r="1881" spans="2:19" x14ac:dyDescent="0.25">
      <c r="B1881" s="61"/>
      <c r="C1881" s="61"/>
      <c r="D1881" s="61"/>
      <c r="E1881" s="61"/>
      <c r="F1881" s="61"/>
      <c r="G1881" s="61"/>
      <c r="H1881" s="61"/>
      <c r="I1881" s="61"/>
      <c r="J1881" s="61"/>
      <c r="K1881" s="61"/>
      <c r="L1881" s="61"/>
      <c r="M1881" s="61"/>
      <c r="N1881" s="61"/>
      <c r="O1881" s="61"/>
      <c r="P1881" s="61"/>
      <c r="Q1881" s="61"/>
      <c r="R1881" s="61"/>
      <c r="S1881" s="61"/>
    </row>
    <row r="1882" spans="2:19" x14ac:dyDescent="0.25">
      <c r="B1882" s="61"/>
      <c r="C1882" s="61"/>
      <c r="D1882" s="61"/>
      <c r="E1882" s="61"/>
      <c r="F1882" s="61"/>
      <c r="G1882" s="61"/>
      <c r="H1882" s="61"/>
      <c r="I1882" s="61"/>
      <c r="J1882" s="61"/>
      <c r="K1882" s="61"/>
      <c r="L1882" s="61"/>
      <c r="M1882" s="61"/>
      <c r="N1882" s="61"/>
      <c r="O1882" s="61"/>
      <c r="P1882" s="61"/>
      <c r="Q1882" s="61"/>
      <c r="R1882" s="61"/>
      <c r="S1882" s="61"/>
    </row>
    <row r="1883" spans="2:19" x14ac:dyDescent="0.25">
      <c r="B1883" s="61"/>
      <c r="C1883" s="61"/>
      <c r="D1883" s="61"/>
      <c r="E1883" s="61"/>
      <c r="F1883" s="61"/>
      <c r="G1883" s="61"/>
      <c r="H1883" s="61"/>
      <c r="I1883" s="61"/>
      <c r="J1883" s="61"/>
      <c r="K1883" s="61"/>
      <c r="L1883" s="61"/>
      <c r="M1883" s="61"/>
      <c r="N1883" s="61"/>
      <c r="O1883" s="61"/>
      <c r="P1883" s="61"/>
      <c r="Q1883" s="61"/>
      <c r="R1883" s="61"/>
      <c r="S1883" s="61"/>
    </row>
    <row r="1884" spans="2:19" x14ac:dyDescent="0.25">
      <c r="B1884" s="61"/>
      <c r="C1884" s="61"/>
      <c r="D1884" s="61"/>
      <c r="E1884" s="61"/>
      <c r="F1884" s="61"/>
      <c r="G1884" s="61"/>
      <c r="H1884" s="61"/>
      <c r="I1884" s="61"/>
      <c r="J1884" s="61"/>
      <c r="K1884" s="61"/>
      <c r="L1884" s="61"/>
      <c r="M1884" s="61"/>
      <c r="N1884" s="61"/>
      <c r="O1884" s="61"/>
      <c r="P1884" s="61"/>
      <c r="Q1884" s="61"/>
      <c r="R1884" s="61"/>
      <c r="S1884" s="61"/>
    </row>
    <row r="1885" spans="2:19" x14ac:dyDescent="0.25">
      <c r="B1885" s="61"/>
      <c r="C1885" s="61"/>
      <c r="D1885" s="61"/>
      <c r="E1885" s="61"/>
      <c r="F1885" s="61"/>
      <c r="G1885" s="61"/>
      <c r="H1885" s="61"/>
      <c r="I1885" s="61"/>
      <c r="J1885" s="61"/>
      <c r="K1885" s="61"/>
      <c r="L1885" s="61"/>
      <c r="M1885" s="61"/>
      <c r="N1885" s="61"/>
      <c r="O1885" s="61"/>
      <c r="P1885" s="61"/>
      <c r="Q1885" s="61"/>
      <c r="R1885" s="61"/>
      <c r="S1885" s="61"/>
    </row>
    <row r="1886" spans="2:19" x14ac:dyDescent="0.25">
      <c r="B1886" s="61"/>
      <c r="C1886" s="61"/>
      <c r="D1886" s="61"/>
      <c r="E1886" s="61"/>
      <c r="F1886" s="61"/>
      <c r="G1886" s="61"/>
      <c r="H1886" s="61"/>
      <c r="I1886" s="61"/>
      <c r="J1886" s="61"/>
      <c r="K1886" s="61"/>
      <c r="L1886" s="61"/>
      <c r="M1886" s="61"/>
      <c r="N1886" s="61"/>
      <c r="O1886" s="61"/>
      <c r="P1886" s="61"/>
      <c r="Q1886" s="61"/>
      <c r="R1886" s="61"/>
      <c r="S1886" s="61"/>
    </row>
    <row r="1887" spans="2:19" x14ac:dyDescent="0.25">
      <c r="B1887" s="61"/>
      <c r="C1887" s="61"/>
      <c r="D1887" s="61"/>
      <c r="E1887" s="61"/>
      <c r="F1887" s="61"/>
      <c r="G1887" s="61"/>
      <c r="H1887" s="61"/>
      <c r="I1887" s="61"/>
      <c r="J1887" s="61"/>
      <c r="K1887" s="61"/>
      <c r="L1887" s="61"/>
      <c r="M1887" s="61"/>
      <c r="N1887" s="61"/>
      <c r="O1887" s="61"/>
      <c r="P1887" s="61"/>
      <c r="Q1887" s="61"/>
      <c r="R1887" s="61"/>
      <c r="S1887" s="61"/>
    </row>
    <row r="1888" spans="2:19" x14ac:dyDescent="0.25">
      <c r="B1888" s="61"/>
      <c r="C1888" s="61"/>
      <c r="D1888" s="61"/>
      <c r="E1888" s="61"/>
      <c r="F1888" s="61"/>
      <c r="G1888" s="61"/>
      <c r="H1888" s="61"/>
      <c r="I1888" s="61"/>
      <c r="J1888" s="61"/>
      <c r="K1888" s="61"/>
      <c r="L1888" s="61"/>
      <c r="M1888" s="61"/>
      <c r="N1888" s="61"/>
      <c r="O1888" s="61"/>
      <c r="P1888" s="61"/>
      <c r="Q1888" s="61"/>
      <c r="R1888" s="61"/>
      <c r="S1888" s="61"/>
    </row>
    <row r="1889" spans="2:19" x14ac:dyDescent="0.25">
      <c r="B1889" s="61"/>
      <c r="C1889" s="61"/>
      <c r="D1889" s="61"/>
      <c r="E1889" s="61"/>
      <c r="F1889" s="61"/>
      <c r="G1889" s="61"/>
      <c r="H1889" s="61"/>
      <c r="I1889" s="61"/>
      <c r="J1889" s="61"/>
      <c r="K1889" s="61"/>
      <c r="L1889" s="61"/>
      <c r="M1889" s="61"/>
      <c r="N1889" s="61"/>
      <c r="O1889" s="61"/>
      <c r="P1889" s="61"/>
      <c r="Q1889" s="61"/>
      <c r="R1889" s="61"/>
      <c r="S1889" s="61"/>
    </row>
    <row r="1890" spans="2:19" x14ac:dyDescent="0.25">
      <c r="B1890" s="61"/>
      <c r="C1890" s="61"/>
      <c r="D1890" s="61"/>
      <c r="E1890" s="61"/>
      <c r="F1890" s="61"/>
      <c r="G1890" s="61"/>
      <c r="H1890" s="61"/>
      <c r="I1890" s="61"/>
      <c r="J1890" s="61"/>
      <c r="K1890" s="61"/>
      <c r="L1890" s="61"/>
      <c r="M1890" s="61"/>
      <c r="N1890" s="61"/>
      <c r="O1890" s="61"/>
      <c r="P1890" s="61"/>
      <c r="Q1890" s="61"/>
      <c r="R1890" s="61"/>
      <c r="S1890" s="61"/>
    </row>
    <row r="1891" spans="2:19" x14ac:dyDescent="0.25">
      <c r="B1891" s="61"/>
      <c r="C1891" s="61"/>
      <c r="D1891" s="61"/>
      <c r="E1891" s="61"/>
      <c r="F1891" s="61"/>
      <c r="G1891" s="61"/>
      <c r="H1891" s="61"/>
      <c r="I1891" s="61"/>
      <c r="J1891" s="61"/>
      <c r="K1891" s="61"/>
      <c r="L1891" s="61"/>
      <c r="M1891" s="61"/>
      <c r="N1891" s="61"/>
      <c r="O1891" s="61"/>
      <c r="P1891" s="61"/>
      <c r="Q1891" s="61"/>
      <c r="R1891" s="61"/>
      <c r="S1891" s="61"/>
    </row>
    <row r="1892" spans="2:19" x14ac:dyDescent="0.25">
      <c r="B1892" s="61"/>
      <c r="C1892" s="61"/>
      <c r="D1892" s="61"/>
      <c r="E1892" s="61"/>
      <c r="F1892" s="61"/>
      <c r="G1892" s="61"/>
      <c r="H1892" s="61"/>
      <c r="I1892" s="61"/>
      <c r="J1892" s="61"/>
      <c r="K1892" s="61"/>
      <c r="L1892" s="61"/>
      <c r="M1892" s="61"/>
      <c r="N1892" s="61"/>
      <c r="O1892" s="61"/>
      <c r="P1892" s="61"/>
      <c r="Q1892" s="61"/>
      <c r="R1892" s="61"/>
      <c r="S1892" s="61"/>
    </row>
    <row r="1893" spans="2:19" x14ac:dyDescent="0.25">
      <c r="B1893" s="61"/>
      <c r="C1893" s="61"/>
      <c r="D1893" s="61"/>
      <c r="E1893" s="61"/>
      <c r="F1893" s="61"/>
      <c r="G1893" s="61"/>
      <c r="H1893" s="61"/>
      <c r="I1893" s="61"/>
      <c r="J1893" s="61"/>
      <c r="K1893" s="61"/>
      <c r="L1893" s="61"/>
      <c r="M1893" s="61"/>
      <c r="N1893" s="61"/>
      <c r="O1893" s="61"/>
      <c r="P1893" s="61"/>
      <c r="Q1893" s="61"/>
      <c r="R1893" s="61"/>
      <c r="S1893" s="61"/>
    </row>
    <row r="1894" spans="2:19" x14ac:dyDescent="0.25">
      <c r="B1894" s="61"/>
      <c r="C1894" s="61"/>
      <c r="D1894" s="61"/>
      <c r="E1894" s="61"/>
      <c r="F1894" s="61"/>
      <c r="G1894" s="61"/>
      <c r="H1894" s="61"/>
      <c r="I1894" s="61"/>
      <c r="J1894" s="61"/>
      <c r="K1894" s="61"/>
      <c r="L1894" s="61"/>
      <c r="M1894" s="61"/>
      <c r="N1894" s="61"/>
      <c r="O1894" s="61"/>
      <c r="P1894" s="61"/>
      <c r="Q1894" s="61"/>
      <c r="R1894" s="61"/>
      <c r="S1894" s="61"/>
    </row>
    <row r="1895" spans="2:19" x14ac:dyDescent="0.25">
      <c r="B1895" s="61"/>
      <c r="C1895" s="61"/>
      <c r="D1895" s="61"/>
      <c r="E1895" s="61"/>
      <c r="F1895" s="61"/>
      <c r="G1895" s="61"/>
      <c r="H1895" s="61"/>
      <c r="I1895" s="61"/>
      <c r="J1895" s="61"/>
      <c r="K1895" s="61"/>
      <c r="L1895" s="61"/>
      <c r="M1895" s="61"/>
      <c r="N1895" s="61"/>
      <c r="O1895" s="61"/>
      <c r="P1895" s="61"/>
      <c r="Q1895" s="61"/>
      <c r="R1895" s="61"/>
      <c r="S1895" s="61"/>
    </row>
    <row r="1896" spans="2:19" x14ac:dyDescent="0.25">
      <c r="B1896" s="61"/>
      <c r="C1896" s="61"/>
      <c r="D1896" s="61"/>
      <c r="E1896" s="61"/>
      <c r="F1896" s="61"/>
      <c r="G1896" s="61"/>
      <c r="H1896" s="61"/>
      <c r="I1896" s="61"/>
      <c r="J1896" s="61"/>
      <c r="K1896" s="61"/>
      <c r="L1896" s="61"/>
      <c r="M1896" s="61"/>
      <c r="N1896" s="61"/>
      <c r="O1896" s="61"/>
      <c r="P1896" s="61"/>
      <c r="Q1896" s="61"/>
      <c r="R1896" s="61"/>
      <c r="S1896" s="61"/>
    </row>
    <row r="1897" spans="2:19" x14ac:dyDescent="0.25">
      <c r="B1897" s="61"/>
      <c r="C1897" s="61"/>
      <c r="D1897" s="61"/>
      <c r="E1897" s="61"/>
      <c r="F1897" s="61"/>
      <c r="G1897" s="61"/>
      <c r="H1897" s="61"/>
      <c r="I1897" s="61"/>
      <c r="J1897" s="61"/>
      <c r="K1897" s="61"/>
      <c r="L1897" s="61"/>
      <c r="M1897" s="61"/>
      <c r="N1897" s="61"/>
      <c r="O1897" s="61"/>
      <c r="P1897" s="61"/>
      <c r="Q1897" s="61"/>
      <c r="R1897" s="61"/>
      <c r="S1897" s="61"/>
    </row>
    <row r="1898" spans="2:19" x14ac:dyDescent="0.25">
      <c r="B1898" s="61"/>
      <c r="C1898" s="61"/>
      <c r="D1898" s="61"/>
      <c r="E1898" s="61"/>
      <c r="F1898" s="61"/>
      <c r="G1898" s="61"/>
      <c r="H1898" s="61"/>
      <c r="I1898" s="61"/>
      <c r="J1898" s="61"/>
      <c r="K1898" s="61"/>
      <c r="L1898" s="61"/>
      <c r="M1898" s="61"/>
      <c r="N1898" s="61"/>
      <c r="O1898" s="61"/>
      <c r="P1898" s="61"/>
      <c r="Q1898" s="61"/>
      <c r="R1898" s="61"/>
      <c r="S1898" s="61"/>
    </row>
    <row r="1899" spans="2:19" x14ac:dyDescent="0.25">
      <c r="B1899" s="61"/>
      <c r="C1899" s="61"/>
      <c r="D1899" s="61"/>
      <c r="E1899" s="61"/>
      <c r="F1899" s="61"/>
      <c r="G1899" s="61"/>
      <c r="H1899" s="61"/>
      <c r="I1899" s="61"/>
      <c r="J1899" s="61"/>
      <c r="K1899" s="61"/>
      <c r="L1899" s="61"/>
      <c r="M1899" s="61"/>
      <c r="N1899" s="61"/>
      <c r="O1899" s="61"/>
      <c r="P1899" s="61"/>
      <c r="Q1899" s="61"/>
      <c r="R1899" s="61"/>
      <c r="S1899" s="61"/>
    </row>
    <row r="1900" spans="2:19" x14ac:dyDescent="0.25">
      <c r="B1900" s="61"/>
      <c r="C1900" s="61"/>
      <c r="D1900" s="61"/>
      <c r="E1900" s="61"/>
      <c r="F1900" s="61"/>
      <c r="G1900" s="61"/>
      <c r="H1900" s="61"/>
      <c r="I1900" s="61"/>
      <c r="J1900" s="61"/>
      <c r="K1900" s="61"/>
      <c r="L1900" s="61"/>
      <c r="M1900" s="61"/>
      <c r="N1900" s="61"/>
      <c r="O1900" s="61"/>
      <c r="P1900" s="61"/>
      <c r="Q1900" s="61"/>
      <c r="R1900" s="61"/>
      <c r="S1900" s="61"/>
    </row>
    <row r="1901" spans="2:19" x14ac:dyDescent="0.25">
      <c r="B1901" s="61"/>
      <c r="C1901" s="61"/>
      <c r="D1901" s="61"/>
      <c r="E1901" s="61"/>
      <c r="F1901" s="61"/>
      <c r="G1901" s="61"/>
      <c r="H1901" s="61"/>
      <c r="I1901" s="61"/>
      <c r="J1901" s="61"/>
      <c r="K1901" s="61"/>
      <c r="L1901" s="61"/>
      <c r="M1901" s="61"/>
      <c r="N1901" s="61"/>
      <c r="O1901" s="61"/>
      <c r="P1901" s="61"/>
      <c r="Q1901" s="61"/>
      <c r="R1901" s="61"/>
      <c r="S1901" s="61"/>
    </row>
    <row r="1902" spans="2:19" x14ac:dyDescent="0.25">
      <c r="B1902" s="61"/>
      <c r="C1902" s="61"/>
      <c r="D1902" s="61"/>
      <c r="E1902" s="61"/>
      <c r="F1902" s="61"/>
      <c r="G1902" s="61"/>
      <c r="H1902" s="61"/>
      <c r="I1902" s="61"/>
      <c r="J1902" s="61"/>
      <c r="K1902" s="61"/>
      <c r="L1902" s="61"/>
      <c r="M1902" s="61"/>
      <c r="N1902" s="61"/>
      <c r="O1902" s="61"/>
      <c r="P1902" s="61"/>
      <c r="Q1902" s="61"/>
      <c r="R1902" s="61"/>
      <c r="S1902" s="61"/>
    </row>
    <row r="1903" spans="2:19" x14ac:dyDescent="0.25">
      <c r="B1903" s="61"/>
      <c r="C1903" s="61"/>
      <c r="D1903" s="61"/>
      <c r="E1903" s="61"/>
      <c r="F1903" s="61"/>
      <c r="G1903" s="61"/>
      <c r="H1903" s="61"/>
      <c r="I1903" s="61"/>
      <c r="J1903" s="61"/>
      <c r="K1903" s="61"/>
      <c r="L1903" s="61"/>
      <c r="M1903" s="61"/>
      <c r="N1903" s="61"/>
      <c r="O1903" s="61"/>
      <c r="P1903" s="61"/>
      <c r="Q1903" s="61"/>
      <c r="R1903" s="61"/>
      <c r="S1903" s="61"/>
    </row>
    <row r="1904" spans="2:19" x14ac:dyDescent="0.25">
      <c r="B1904" s="61"/>
      <c r="C1904" s="61"/>
      <c r="D1904" s="61"/>
      <c r="E1904" s="61"/>
      <c r="F1904" s="61"/>
      <c r="G1904" s="61"/>
      <c r="H1904" s="61"/>
      <c r="I1904" s="61"/>
      <c r="J1904" s="61"/>
      <c r="K1904" s="61"/>
      <c r="L1904" s="61"/>
      <c r="M1904" s="61"/>
      <c r="N1904" s="61"/>
      <c r="O1904" s="61"/>
      <c r="P1904" s="61"/>
      <c r="Q1904" s="61"/>
      <c r="R1904" s="61"/>
      <c r="S1904" s="61"/>
    </row>
    <row r="1905" spans="2:19" x14ac:dyDescent="0.25">
      <c r="B1905" s="61"/>
      <c r="C1905" s="61"/>
      <c r="D1905" s="61"/>
      <c r="E1905" s="61"/>
      <c r="F1905" s="61"/>
      <c r="G1905" s="61"/>
      <c r="H1905" s="61"/>
      <c r="I1905" s="61"/>
      <c r="J1905" s="61"/>
      <c r="K1905" s="61"/>
      <c r="L1905" s="61"/>
      <c r="M1905" s="61"/>
      <c r="N1905" s="61"/>
      <c r="O1905" s="61"/>
      <c r="P1905" s="61"/>
      <c r="Q1905" s="61"/>
      <c r="R1905" s="61"/>
      <c r="S1905" s="61"/>
    </row>
    <row r="1906" spans="2:19" x14ac:dyDescent="0.25">
      <c r="B1906" s="61"/>
      <c r="C1906" s="61"/>
      <c r="D1906" s="61"/>
      <c r="E1906" s="61"/>
      <c r="F1906" s="61"/>
      <c r="G1906" s="61"/>
      <c r="H1906" s="61"/>
      <c r="I1906" s="61"/>
      <c r="J1906" s="61"/>
      <c r="K1906" s="61"/>
      <c r="L1906" s="61"/>
      <c r="M1906" s="61"/>
      <c r="N1906" s="61"/>
      <c r="O1906" s="61"/>
      <c r="P1906" s="61"/>
      <c r="Q1906" s="61"/>
      <c r="R1906" s="61"/>
      <c r="S1906" s="61"/>
    </row>
    <row r="1907" spans="2:19" x14ac:dyDescent="0.25">
      <c r="B1907" s="61"/>
      <c r="C1907" s="61"/>
      <c r="D1907" s="61"/>
      <c r="E1907" s="61"/>
      <c r="F1907" s="61"/>
      <c r="G1907" s="61"/>
      <c r="H1907" s="61"/>
      <c r="I1907" s="61"/>
      <c r="J1907" s="61"/>
      <c r="K1907" s="61"/>
      <c r="L1907" s="61"/>
      <c r="M1907" s="61"/>
      <c r="N1907" s="61"/>
      <c r="O1907" s="61"/>
      <c r="P1907" s="61"/>
      <c r="Q1907" s="61"/>
      <c r="R1907" s="61"/>
      <c r="S1907" s="61"/>
    </row>
    <row r="1908" spans="2:19" x14ac:dyDescent="0.25">
      <c r="B1908" s="61"/>
      <c r="C1908" s="61"/>
      <c r="D1908" s="61"/>
      <c r="E1908" s="61"/>
      <c r="F1908" s="61"/>
      <c r="G1908" s="61"/>
      <c r="H1908" s="61"/>
      <c r="I1908" s="61"/>
      <c r="J1908" s="61"/>
      <c r="K1908" s="61"/>
      <c r="L1908" s="61"/>
      <c r="M1908" s="61"/>
      <c r="N1908" s="61"/>
      <c r="O1908" s="61"/>
      <c r="P1908" s="61"/>
      <c r="Q1908" s="61"/>
      <c r="R1908" s="61"/>
      <c r="S1908" s="61"/>
    </row>
    <row r="1909" spans="2:19" x14ac:dyDescent="0.25">
      <c r="B1909" s="61"/>
      <c r="C1909" s="61"/>
      <c r="D1909" s="61"/>
      <c r="E1909" s="61"/>
      <c r="F1909" s="61"/>
      <c r="G1909" s="61"/>
      <c r="H1909" s="61"/>
      <c r="I1909" s="61"/>
      <c r="J1909" s="61"/>
      <c r="K1909" s="61"/>
      <c r="L1909" s="61"/>
      <c r="M1909" s="61"/>
      <c r="N1909" s="61"/>
      <c r="O1909" s="61"/>
      <c r="P1909" s="61"/>
      <c r="Q1909" s="61"/>
      <c r="R1909" s="61"/>
      <c r="S1909" s="61"/>
    </row>
    <row r="1910" spans="2:19" x14ac:dyDescent="0.25">
      <c r="B1910" s="61"/>
      <c r="C1910" s="61"/>
      <c r="D1910" s="61"/>
      <c r="E1910" s="61"/>
      <c r="F1910" s="61"/>
      <c r="G1910" s="61"/>
      <c r="H1910" s="61"/>
      <c r="I1910" s="61"/>
      <c r="J1910" s="61"/>
      <c r="K1910" s="61"/>
      <c r="L1910" s="61"/>
      <c r="M1910" s="61"/>
      <c r="N1910" s="61"/>
      <c r="O1910" s="61"/>
      <c r="P1910" s="61"/>
      <c r="Q1910" s="61"/>
      <c r="R1910" s="61"/>
      <c r="S1910" s="61"/>
    </row>
    <row r="1911" spans="2:19" x14ac:dyDescent="0.25">
      <c r="B1911" s="61"/>
      <c r="C1911" s="61"/>
      <c r="D1911" s="61"/>
      <c r="E1911" s="61"/>
      <c r="F1911" s="61"/>
      <c r="G1911" s="61"/>
      <c r="H1911" s="61"/>
      <c r="I1911" s="61"/>
      <c r="J1911" s="61"/>
      <c r="K1911" s="61"/>
      <c r="L1911" s="61"/>
      <c r="M1911" s="61"/>
      <c r="N1911" s="61"/>
      <c r="O1911" s="61"/>
      <c r="P1911" s="61"/>
      <c r="Q1911" s="61"/>
      <c r="R1911" s="61"/>
      <c r="S1911" s="61"/>
    </row>
    <row r="1912" spans="2:19" x14ac:dyDescent="0.25">
      <c r="B1912" s="61"/>
      <c r="C1912" s="61"/>
      <c r="D1912" s="61"/>
      <c r="E1912" s="61"/>
      <c r="F1912" s="61"/>
      <c r="G1912" s="61"/>
      <c r="H1912" s="61"/>
      <c r="I1912" s="61"/>
      <c r="J1912" s="61"/>
      <c r="K1912" s="61"/>
      <c r="L1912" s="61"/>
      <c r="M1912" s="61"/>
      <c r="N1912" s="61"/>
      <c r="O1912" s="61"/>
      <c r="P1912" s="61"/>
      <c r="Q1912" s="61"/>
      <c r="R1912" s="61"/>
      <c r="S1912" s="61"/>
    </row>
    <row r="1913" spans="2:19" x14ac:dyDescent="0.25">
      <c r="B1913" s="61"/>
      <c r="C1913" s="61"/>
      <c r="D1913" s="61"/>
      <c r="E1913" s="61"/>
      <c r="F1913" s="61"/>
      <c r="G1913" s="61"/>
      <c r="H1913" s="61"/>
      <c r="I1913" s="61"/>
      <c r="J1913" s="61"/>
      <c r="K1913" s="61"/>
      <c r="L1913" s="61"/>
      <c r="M1913" s="61"/>
      <c r="N1913" s="61"/>
      <c r="O1913" s="61"/>
      <c r="P1913" s="61"/>
      <c r="Q1913" s="61"/>
      <c r="R1913" s="61"/>
      <c r="S1913" s="61"/>
    </row>
    <row r="1914" spans="2:19" x14ac:dyDescent="0.25">
      <c r="B1914" s="61"/>
      <c r="C1914" s="61"/>
      <c r="D1914" s="61"/>
      <c r="E1914" s="61"/>
      <c r="F1914" s="61"/>
      <c r="G1914" s="61"/>
      <c r="H1914" s="61"/>
      <c r="I1914" s="61"/>
      <c r="J1914" s="61"/>
      <c r="K1914" s="61"/>
      <c r="L1914" s="61"/>
      <c r="M1914" s="61"/>
      <c r="N1914" s="61"/>
      <c r="O1914" s="61"/>
      <c r="P1914" s="61"/>
      <c r="Q1914" s="61"/>
      <c r="R1914" s="61"/>
      <c r="S1914" s="61"/>
    </row>
    <row r="1915" spans="2:19" x14ac:dyDescent="0.25">
      <c r="B1915" s="61"/>
      <c r="C1915" s="61"/>
      <c r="D1915" s="61"/>
      <c r="E1915" s="61"/>
      <c r="F1915" s="61"/>
      <c r="G1915" s="61"/>
      <c r="H1915" s="61"/>
      <c r="I1915" s="61"/>
      <c r="J1915" s="61"/>
      <c r="K1915" s="61"/>
      <c r="L1915" s="61"/>
      <c r="M1915" s="61"/>
      <c r="N1915" s="61"/>
      <c r="O1915" s="61"/>
      <c r="P1915" s="61"/>
      <c r="Q1915" s="61"/>
      <c r="R1915" s="61"/>
      <c r="S1915" s="61"/>
    </row>
    <row r="1916" spans="2:19" x14ac:dyDescent="0.25">
      <c r="B1916" s="61"/>
      <c r="C1916" s="61"/>
      <c r="D1916" s="61"/>
      <c r="E1916" s="61"/>
      <c r="F1916" s="61"/>
      <c r="G1916" s="61"/>
      <c r="H1916" s="61"/>
      <c r="I1916" s="61"/>
      <c r="J1916" s="61"/>
      <c r="K1916" s="61"/>
      <c r="L1916" s="61"/>
      <c r="M1916" s="61"/>
      <c r="N1916" s="61"/>
      <c r="O1916" s="61"/>
      <c r="P1916" s="61"/>
      <c r="Q1916" s="61"/>
      <c r="R1916" s="61"/>
      <c r="S1916" s="61"/>
    </row>
    <row r="1917" spans="2:19" x14ac:dyDescent="0.25">
      <c r="B1917" s="61"/>
      <c r="C1917" s="61"/>
      <c r="D1917" s="61"/>
      <c r="E1917" s="61"/>
      <c r="F1917" s="61"/>
      <c r="G1917" s="61"/>
      <c r="H1917" s="61"/>
      <c r="I1917" s="61"/>
      <c r="J1917" s="61"/>
      <c r="K1917" s="61"/>
      <c r="L1917" s="61"/>
      <c r="M1917" s="61"/>
      <c r="N1917" s="61"/>
      <c r="O1917" s="61"/>
      <c r="P1917" s="61"/>
      <c r="Q1917" s="61"/>
      <c r="R1917" s="61"/>
      <c r="S1917" s="61"/>
    </row>
    <row r="1918" spans="2:19" x14ac:dyDescent="0.25">
      <c r="B1918" s="61"/>
      <c r="C1918" s="61"/>
      <c r="D1918" s="61"/>
      <c r="E1918" s="61"/>
      <c r="F1918" s="61"/>
      <c r="G1918" s="61"/>
      <c r="H1918" s="61"/>
      <c r="I1918" s="61"/>
      <c r="J1918" s="61"/>
      <c r="K1918" s="61"/>
      <c r="L1918" s="61"/>
      <c r="M1918" s="61"/>
      <c r="N1918" s="61"/>
      <c r="O1918" s="61"/>
      <c r="P1918" s="61"/>
      <c r="Q1918" s="61"/>
      <c r="R1918" s="61"/>
      <c r="S1918" s="61"/>
    </row>
    <row r="1919" spans="2:19" x14ac:dyDescent="0.25">
      <c r="B1919" s="61"/>
      <c r="C1919" s="61"/>
      <c r="D1919" s="61"/>
      <c r="E1919" s="61"/>
      <c r="F1919" s="61"/>
      <c r="G1919" s="61"/>
      <c r="H1919" s="61"/>
      <c r="I1919" s="61"/>
      <c r="J1919" s="61"/>
      <c r="K1919" s="61"/>
      <c r="L1919" s="61"/>
      <c r="M1919" s="61"/>
      <c r="N1919" s="61"/>
      <c r="O1919" s="61"/>
      <c r="P1919" s="61"/>
      <c r="Q1919" s="61"/>
      <c r="R1919" s="61"/>
      <c r="S1919" s="61"/>
    </row>
    <row r="1920" spans="2:19" x14ac:dyDescent="0.25">
      <c r="B1920" s="61"/>
      <c r="C1920" s="61"/>
      <c r="D1920" s="61"/>
      <c r="E1920" s="61"/>
      <c r="F1920" s="61"/>
      <c r="G1920" s="61"/>
      <c r="H1920" s="61"/>
      <c r="I1920" s="61"/>
      <c r="J1920" s="61"/>
      <c r="K1920" s="61"/>
      <c r="L1920" s="61"/>
      <c r="M1920" s="61"/>
      <c r="N1920" s="61"/>
      <c r="O1920" s="61"/>
      <c r="P1920" s="61"/>
      <c r="Q1920" s="61"/>
      <c r="R1920" s="61"/>
      <c r="S1920" s="61"/>
    </row>
    <row r="1921" spans="2:19" x14ac:dyDescent="0.25">
      <c r="B1921" s="61"/>
      <c r="C1921" s="61"/>
      <c r="D1921" s="61"/>
      <c r="E1921" s="61"/>
      <c r="F1921" s="61"/>
      <c r="G1921" s="61"/>
      <c r="H1921" s="61"/>
      <c r="I1921" s="61"/>
      <c r="J1921" s="61"/>
      <c r="K1921" s="61"/>
      <c r="L1921" s="61"/>
      <c r="M1921" s="61"/>
      <c r="N1921" s="61"/>
      <c r="O1921" s="61"/>
      <c r="P1921" s="61"/>
      <c r="Q1921" s="61"/>
      <c r="R1921" s="61"/>
      <c r="S1921" s="61"/>
    </row>
    <row r="1922" spans="2:19" x14ac:dyDescent="0.25">
      <c r="B1922" s="61"/>
      <c r="C1922" s="61"/>
      <c r="D1922" s="61"/>
      <c r="E1922" s="61"/>
      <c r="F1922" s="61"/>
      <c r="G1922" s="61"/>
      <c r="H1922" s="61"/>
      <c r="I1922" s="61"/>
      <c r="J1922" s="61"/>
      <c r="K1922" s="61"/>
      <c r="L1922" s="61"/>
      <c r="M1922" s="61"/>
      <c r="N1922" s="61"/>
      <c r="O1922" s="61"/>
      <c r="P1922" s="61"/>
      <c r="Q1922" s="61"/>
      <c r="R1922" s="61"/>
      <c r="S1922" s="61"/>
    </row>
    <row r="1923" spans="2:19" x14ac:dyDescent="0.25">
      <c r="B1923" s="61"/>
      <c r="C1923" s="61"/>
      <c r="D1923" s="61"/>
      <c r="E1923" s="61"/>
      <c r="F1923" s="61"/>
      <c r="G1923" s="61"/>
      <c r="H1923" s="61"/>
      <c r="I1923" s="61"/>
      <c r="J1923" s="61"/>
      <c r="K1923" s="61"/>
      <c r="L1923" s="61"/>
      <c r="M1923" s="61"/>
      <c r="N1923" s="61"/>
      <c r="O1923" s="61"/>
      <c r="P1923" s="61"/>
      <c r="Q1923" s="61"/>
      <c r="R1923" s="61"/>
      <c r="S1923" s="61"/>
    </row>
    <row r="1924" spans="2:19" x14ac:dyDescent="0.25">
      <c r="B1924" s="61"/>
      <c r="C1924" s="61"/>
      <c r="D1924" s="61"/>
      <c r="E1924" s="61"/>
      <c r="F1924" s="61"/>
      <c r="G1924" s="61"/>
      <c r="H1924" s="61"/>
      <c r="I1924" s="61"/>
      <c r="J1924" s="61"/>
      <c r="K1924" s="61"/>
      <c r="L1924" s="61"/>
      <c r="M1924" s="61"/>
      <c r="N1924" s="61"/>
      <c r="O1924" s="61"/>
      <c r="P1924" s="61"/>
      <c r="Q1924" s="61"/>
      <c r="R1924" s="61"/>
      <c r="S1924" s="61"/>
    </row>
    <row r="1925" spans="2:19" x14ac:dyDescent="0.25">
      <c r="B1925" s="61"/>
      <c r="C1925" s="61"/>
      <c r="D1925" s="61"/>
      <c r="E1925" s="61"/>
      <c r="F1925" s="61"/>
      <c r="G1925" s="61"/>
      <c r="H1925" s="61"/>
      <c r="I1925" s="61"/>
      <c r="J1925" s="61"/>
      <c r="K1925" s="61"/>
      <c r="L1925" s="61"/>
      <c r="M1925" s="61"/>
      <c r="N1925" s="61"/>
      <c r="O1925" s="61"/>
      <c r="P1925" s="61"/>
      <c r="Q1925" s="61"/>
      <c r="R1925" s="61"/>
      <c r="S1925" s="61"/>
    </row>
    <row r="1926" spans="2:19" x14ac:dyDescent="0.25">
      <c r="B1926" s="61"/>
      <c r="C1926" s="61"/>
      <c r="D1926" s="61"/>
      <c r="E1926" s="61"/>
      <c r="F1926" s="61"/>
      <c r="G1926" s="61"/>
      <c r="H1926" s="61"/>
      <c r="I1926" s="61"/>
      <c r="J1926" s="61"/>
      <c r="K1926" s="61"/>
      <c r="L1926" s="61"/>
      <c r="M1926" s="61"/>
      <c r="N1926" s="61"/>
      <c r="O1926" s="61"/>
      <c r="P1926" s="61"/>
      <c r="Q1926" s="61"/>
      <c r="R1926" s="61"/>
      <c r="S1926" s="61"/>
    </row>
    <row r="1927" spans="2:19" x14ac:dyDescent="0.25">
      <c r="B1927" s="61"/>
      <c r="C1927" s="61"/>
      <c r="D1927" s="61"/>
      <c r="E1927" s="61"/>
      <c r="F1927" s="61"/>
      <c r="G1927" s="61"/>
      <c r="H1927" s="61"/>
      <c r="I1927" s="61"/>
      <c r="J1927" s="61"/>
      <c r="K1927" s="61"/>
      <c r="L1927" s="61"/>
      <c r="M1927" s="61"/>
      <c r="N1927" s="61"/>
      <c r="O1927" s="61"/>
      <c r="P1927" s="61"/>
      <c r="Q1927" s="61"/>
      <c r="R1927" s="61"/>
      <c r="S1927" s="61"/>
    </row>
    <row r="1928" spans="2:19" x14ac:dyDescent="0.25">
      <c r="B1928" s="61"/>
      <c r="C1928" s="61"/>
      <c r="D1928" s="61"/>
      <c r="E1928" s="61"/>
      <c r="F1928" s="61"/>
      <c r="G1928" s="61"/>
      <c r="H1928" s="61"/>
      <c r="I1928" s="61"/>
      <c r="J1928" s="61"/>
      <c r="K1928" s="61"/>
      <c r="L1928" s="61"/>
      <c r="M1928" s="61"/>
      <c r="N1928" s="61"/>
      <c r="O1928" s="61"/>
      <c r="P1928" s="61"/>
      <c r="Q1928" s="61"/>
      <c r="R1928" s="61"/>
      <c r="S1928" s="61"/>
    </row>
    <row r="1929" spans="2:19" x14ac:dyDescent="0.25">
      <c r="B1929" s="61"/>
      <c r="C1929" s="61"/>
      <c r="D1929" s="61"/>
      <c r="E1929" s="61"/>
      <c r="F1929" s="61"/>
      <c r="G1929" s="61"/>
      <c r="H1929" s="61"/>
      <c r="I1929" s="61"/>
      <c r="J1929" s="61"/>
      <c r="K1929" s="61"/>
      <c r="L1929" s="61"/>
      <c r="M1929" s="61"/>
      <c r="N1929" s="61"/>
      <c r="O1929" s="61"/>
      <c r="P1929" s="61"/>
      <c r="Q1929" s="61"/>
      <c r="R1929" s="61"/>
      <c r="S1929" s="61"/>
    </row>
    <row r="1930" spans="2:19" x14ac:dyDescent="0.25">
      <c r="B1930" s="61"/>
      <c r="C1930" s="61"/>
      <c r="D1930" s="61"/>
      <c r="E1930" s="61"/>
      <c r="F1930" s="61"/>
      <c r="G1930" s="61"/>
      <c r="H1930" s="61"/>
      <c r="I1930" s="61"/>
      <c r="J1930" s="61"/>
      <c r="K1930" s="61"/>
      <c r="L1930" s="61"/>
      <c r="M1930" s="61"/>
      <c r="N1930" s="61"/>
      <c r="O1930" s="61"/>
      <c r="P1930" s="61"/>
      <c r="Q1930" s="61"/>
      <c r="R1930" s="61"/>
      <c r="S1930" s="61"/>
    </row>
    <row r="1931" spans="2:19" x14ac:dyDescent="0.25">
      <c r="B1931" s="61"/>
      <c r="C1931" s="61"/>
      <c r="D1931" s="61"/>
      <c r="E1931" s="61"/>
      <c r="F1931" s="61"/>
      <c r="G1931" s="61"/>
      <c r="H1931" s="61"/>
      <c r="I1931" s="61"/>
      <c r="J1931" s="61"/>
      <c r="K1931" s="61"/>
      <c r="L1931" s="61"/>
      <c r="M1931" s="61"/>
      <c r="N1931" s="61"/>
      <c r="O1931" s="61"/>
      <c r="P1931" s="61"/>
      <c r="Q1931" s="61"/>
      <c r="R1931" s="61"/>
      <c r="S1931" s="61"/>
    </row>
    <row r="1932" spans="2:19" x14ac:dyDescent="0.25">
      <c r="B1932" s="61"/>
      <c r="C1932" s="61"/>
      <c r="D1932" s="61"/>
      <c r="E1932" s="61"/>
      <c r="F1932" s="61"/>
      <c r="G1932" s="61"/>
      <c r="H1932" s="61"/>
      <c r="I1932" s="61"/>
      <c r="J1932" s="61"/>
      <c r="K1932" s="61"/>
      <c r="L1932" s="61"/>
      <c r="M1932" s="61"/>
      <c r="N1932" s="61"/>
      <c r="O1932" s="61"/>
      <c r="P1932" s="61"/>
      <c r="Q1932" s="61"/>
      <c r="R1932" s="61"/>
      <c r="S1932" s="61"/>
    </row>
    <row r="1933" spans="2:19" x14ac:dyDescent="0.25">
      <c r="B1933" s="61"/>
      <c r="C1933" s="61"/>
      <c r="D1933" s="61"/>
      <c r="E1933" s="61"/>
      <c r="F1933" s="61"/>
      <c r="G1933" s="61"/>
      <c r="H1933" s="61"/>
      <c r="I1933" s="61"/>
      <c r="J1933" s="61"/>
      <c r="K1933" s="61"/>
      <c r="L1933" s="61"/>
      <c r="M1933" s="61"/>
      <c r="N1933" s="61"/>
      <c r="O1933" s="61"/>
      <c r="P1933" s="61"/>
      <c r="Q1933" s="61"/>
      <c r="R1933" s="61"/>
      <c r="S1933" s="61"/>
    </row>
    <row r="1934" spans="2:19" x14ac:dyDescent="0.25">
      <c r="B1934" s="61"/>
      <c r="C1934" s="61"/>
      <c r="D1934" s="61"/>
      <c r="E1934" s="61"/>
      <c r="F1934" s="61"/>
      <c r="G1934" s="61"/>
      <c r="H1934" s="61"/>
      <c r="I1934" s="61"/>
      <c r="J1934" s="61"/>
      <c r="K1934" s="61"/>
      <c r="L1934" s="61"/>
      <c r="M1934" s="61"/>
      <c r="N1934" s="61"/>
      <c r="O1934" s="61"/>
      <c r="P1934" s="61"/>
      <c r="Q1934" s="61"/>
      <c r="R1934" s="61"/>
      <c r="S1934" s="61"/>
    </row>
    <row r="1935" spans="2:19" x14ac:dyDescent="0.25">
      <c r="B1935" s="61"/>
      <c r="C1935" s="61"/>
      <c r="D1935" s="61"/>
      <c r="E1935" s="61"/>
      <c r="F1935" s="61"/>
      <c r="G1935" s="61"/>
      <c r="H1935" s="61"/>
      <c r="I1935" s="61"/>
      <c r="J1935" s="61"/>
      <c r="K1935" s="61"/>
      <c r="L1935" s="61"/>
      <c r="M1935" s="61"/>
      <c r="N1935" s="61"/>
      <c r="O1935" s="61"/>
      <c r="P1935" s="61"/>
      <c r="Q1935" s="61"/>
      <c r="R1935" s="61"/>
      <c r="S1935" s="61"/>
    </row>
    <row r="1936" spans="2:19" x14ac:dyDescent="0.25">
      <c r="B1936" s="61"/>
      <c r="C1936" s="61"/>
      <c r="D1936" s="61"/>
      <c r="E1936" s="61"/>
      <c r="F1936" s="61"/>
      <c r="G1936" s="61"/>
      <c r="H1936" s="61"/>
      <c r="I1936" s="61"/>
      <c r="J1936" s="61"/>
      <c r="K1936" s="61"/>
      <c r="L1936" s="61"/>
      <c r="M1936" s="61"/>
      <c r="N1936" s="61"/>
      <c r="O1936" s="61"/>
      <c r="P1936" s="61"/>
      <c r="Q1936" s="61"/>
      <c r="R1936" s="61"/>
      <c r="S1936" s="61"/>
    </row>
    <row r="1937" spans="2:19" x14ac:dyDescent="0.25">
      <c r="B1937" s="61"/>
      <c r="C1937" s="61"/>
      <c r="D1937" s="61"/>
      <c r="E1937" s="61"/>
      <c r="F1937" s="61"/>
      <c r="G1937" s="61"/>
      <c r="H1937" s="61"/>
      <c r="I1937" s="61"/>
      <c r="J1937" s="61"/>
      <c r="K1937" s="61"/>
      <c r="L1937" s="61"/>
      <c r="M1937" s="61"/>
      <c r="N1937" s="61"/>
      <c r="O1937" s="61"/>
      <c r="P1937" s="61"/>
      <c r="Q1937" s="61"/>
      <c r="R1937" s="61"/>
      <c r="S1937" s="61"/>
    </row>
    <row r="1938" spans="2:19" x14ac:dyDescent="0.25">
      <c r="B1938" s="61"/>
      <c r="C1938" s="61"/>
      <c r="D1938" s="61"/>
      <c r="E1938" s="61"/>
      <c r="F1938" s="61"/>
      <c r="G1938" s="61"/>
      <c r="H1938" s="61"/>
      <c r="I1938" s="61"/>
      <c r="J1938" s="61"/>
      <c r="K1938" s="61"/>
      <c r="L1938" s="61"/>
      <c r="M1938" s="61"/>
      <c r="N1938" s="61"/>
      <c r="O1938" s="61"/>
      <c r="P1938" s="61"/>
      <c r="Q1938" s="61"/>
      <c r="R1938" s="61"/>
      <c r="S1938" s="61"/>
    </row>
    <row r="1939" spans="2:19" x14ac:dyDescent="0.25">
      <c r="B1939" s="61"/>
      <c r="C1939" s="61"/>
      <c r="D1939" s="61"/>
      <c r="E1939" s="61"/>
      <c r="F1939" s="61"/>
      <c r="G1939" s="61"/>
      <c r="H1939" s="61"/>
      <c r="I1939" s="61"/>
      <c r="J1939" s="61"/>
      <c r="K1939" s="61"/>
      <c r="L1939" s="61"/>
      <c r="M1939" s="61"/>
      <c r="N1939" s="61"/>
      <c r="O1939" s="61"/>
      <c r="P1939" s="61"/>
      <c r="Q1939" s="61"/>
      <c r="R1939" s="61"/>
      <c r="S1939" s="61"/>
    </row>
    <row r="1940" spans="2:19" x14ac:dyDescent="0.25">
      <c r="B1940" s="61"/>
      <c r="C1940" s="61"/>
      <c r="D1940" s="61"/>
      <c r="E1940" s="61"/>
      <c r="F1940" s="61"/>
      <c r="G1940" s="61"/>
      <c r="H1940" s="61"/>
      <c r="I1940" s="61"/>
      <c r="J1940" s="61"/>
      <c r="K1940" s="61"/>
      <c r="L1940" s="61"/>
      <c r="M1940" s="61"/>
      <c r="N1940" s="61"/>
      <c r="O1940" s="61"/>
      <c r="P1940" s="61"/>
      <c r="Q1940" s="61"/>
      <c r="R1940" s="61"/>
      <c r="S1940" s="61"/>
    </row>
    <row r="1941" spans="2:19" x14ac:dyDescent="0.25">
      <c r="B1941" s="61"/>
      <c r="C1941" s="61"/>
      <c r="D1941" s="61"/>
      <c r="E1941" s="61"/>
      <c r="F1941" s="61"/>
      <c r="G1941" s="61"/>
      <c r="H1941" s="61"/>
      <c r="I1941" s="61"/>
      <c r="J1941" s="61"/>
      <c r="K1941" s="61"/>
      <c r="L1941" s="61"/>
      <c r="M1941" s="61"/>
      <c r="N1941" s="61"/>
      <c r="O1941" s="61"/>
      <c r="P1941" s="61"/>
      <c r="Q1941" s="61"/>
      <c r="R1941" s="61"/>
      <c r="S1941" s="61"/>
    </row>
    <row r="1942" spans="2:19" x14ac:dyDescent="0.25">
      <c r="B1942" s="61"/>
      <c r="C1942" s="61"/>
      <c r="D1942" s="61"/>
      <c r="E1942" s="61"/>
      <c r="F1942" s="61"/>
      <c r="G1942" s="61"/>
      <c r="H1942" s="61"/>
      <c r="I1942" s="61"/>
      <c r="J1942" s="61"/>
      <c r="K1942" s="61"/>
      <c r="L1942" s="61"/>
      <c r="M1942" s="61"/>
      <c r="N1942" s="61"/>
      <c r="O1942" s="61"/>
      <c r="P1942" s="61"/>
      <c r="Q1942" s="61"/>
      <c r="R1942" s="61"/>
      <c r="S1942" s="61"/>
    </row>
    <row r="1943" spans="2:19" x14ac:dyDescent="0.25">
      <c r="B1943" s="61"/>
      <c r="C1943" s="61"/>
      <c r="D1943" s="61"/>
      <c r="E1943" s="61"/>
      <c r="F1943" s="61"/>
      <c r="G1943" s="61"/>
      <c r="H1943" s="61"/>
      <c r="I1943" s="61"/>
      <c r="J1943" s="61"/>
      <c r="K1943" s="61"/>
      <c r="L1943" s="61"/>
      <c r="M1943" s="61"/>
      <c r="N1943" s="61"/>
      <c r="O1943" s="61"/>
      <c r="P1943" s="61"/>
      <c r="Q1943" s="61"/>
      <c r="R1943" s="61"/>
      <c r="S1943" s="61"/>
    </row>
    <row r="1944" spans="2:19" x14ac:dyDescent="0.25">
      <c r="B1944" s="61"/>
      <c r="C1944" s="61"/>
      <c r="D1944" s="61"/>
      <c r="E1944" s="61"/>
      <c r="F1944" s="61"/>
      <c r="G1944" s="61"/>
      <c r="H1944" s="61"/>
      <c r="I1944" s="61"/>
      <c r="J1944" s="61"/>
      <c r="K1944" s="61"/>
      <c r="L1944" s="61"/>
      <c r="M1944" s="61"/>
      <c r="N1944" s="61"/>
      <c r="O1944" s="61"/>
      <c r="P1944" s="61"/>
      <c r="Q1944" s="61"/>
      <c r="R1944" s="61"/>
      <c r="S1944" s="61"/>
    </row>
    <row r="1945" spans="2:19" x14ac:dyDescent="0.25">
      <c r="B1945" s="61"/>
      <c r="C1945" s="61"/>
      <c r="D1945" s="61"/>
      <c r="E1945" s="61"/>
      <c r="F1945" s="61"/>
      <c r="G1945" s="61"/>
      <c r="H1945" s="61"/>
      <c r="I1945" s="61"/>
      <c r="J1945" s="61"/>
      <c r="K1945" s="61"/>
      <c r="L1945" s="61"/>
      <c r="M1945" s="61"/>
      <c r="N1945" s="61"/>
      <c r="O1945" s="61"/>
      <c r="P1945" s="61"/>
      <c r="Q1945" s="61"/>
      <c r="R1945" s="61"/>
      <c r="S1945" s="61"/>
    </row>
    <row r="1946" spans="2:19" x14ac:dyDescent="0.25">
      <c r="B1946" s="61"/>
      <c r="C1946" s="61"/>
      <c r="D1946" s="61"/>
      <c r="E1946" s="61"/>
      <c r="F1946" s="61"/>
      <c r="G1946" s="61"/>
      <c r="H1946" s="61"/>
      <c r="I1946" s="61"/>
      <c r="J1946" s="61"/>
      <c r="K1946" s="61"/>
      <c r="L1946" s="61"/>
      <c r="M1946" s="61"/>
      <c r="N1946" s="61"/>
      <c r="O1946" s="61"/>
      <c r="P1946" s="61"/>
      <c r="Q1946" s="61"/>
      <c r="R1946" s="61"/>
      <c r="S1946" s="61"/>
    </row>
    <row r="1947" spans="2:19" x14ac:dyDescent="0.25">
      <c r="B1947" s="61"/>
      <c r="C1947" s="61"/>
      <c r="D1947" s="61"/>
      <c r="E1947" s="61"/>
      <c r="F1947" s="61"/>
      <c r="G1947" s="61"/>
      <c r="H1947" s="61"/>
      <c r="I1947" s="61"/>
      <c r="J1947" s="61"/>
      <c r="K1947" s="61"/>
      <c r="L1947" s="61"/>
      <c r="M1947" s="61"/>
      <c r="N1947" s="61"/>
      <c r="O1947" s="61"/>
      <c r="P1947" s="61"/>
      <c r="Q1947" s="61"/>
      <c r="R1947" s="61"/>
      <c r="S1947" s="61"/>
    </row>
    <row r="1948" spans="2:19" x14ac:dyDescent="0.25">
      <c r="B1948" s="61"/>
      <c r="C1948" s="61"/>
      <c r="D1948" s="61"/>
      <c r="E1948" s="61"/>
      <c r="F1948" s="61"/>
      <c r="G1948" s="61"/>
      <c r="H1948" s="61"/>
      <c r="I1948" s="61"/>
      <c r="J1948" s="61"/>
      <c r="K1948" s="61"/>
      <c r="L1948" s="61"/>
      <c r="M1948" s="61"/>
      <c r="N1948" s="61"/>
      <c r="O1948" s="61"/>
      <c r="P1948" s="61"/>
      <c r="Q1948" s="61"/>
      <c r="R1948" s="61"/>
      <c r="S1948" s="61"/>
    </row>
    <row r="1949" spans="2:19" x14ac:dyDescent="0.25">
      <c r="B1949" s="61"/>
      <c r="C1949" s="61"/>
      <c r="D1949" s="61"/>
      <c r="E1949" s="61"/>
      <c r="F1949" s="61"/>
      <c r="G1949" s="61"/>
      <c r="H1949" s="61"/>
      <c r="I1949" s="61"/>
      <c r="J1949" s="61"/>
      <c r="K1949" s="61"/>
      <c r="L1949" s="61"/>
      <c r="M1949" s="61"/>
      <c r="N1949" s="61"/>
      <c r="O1949" s="61"/>
      <c r="P1949" s="61"/>
      <c r="Q1949" s="61"/>
      <c r="R1949" s="61"/>
      <c r="S1949" s="61"/>
    </row>
    <row r="1950" spans="2:19" x14ac:dyDescent="0.25">
      <c r="B1950" s="61"/>
      <c r="C1950" s="61"/>
      <c r="D1950" s="61"/>
      <c r="E1950" s="61"/>
      <c r="F1950" s="61"/>
      <c r="G1950" s="61"/>
      <c r="H1950" s="61"/>
      <c r="I1950" s="61"/>
      <c r="J1950" s="61"/>
      <c r="K1950" s="61"/>
      <c r="L1950" s="61"/>
      <c r="M1950" s="61"/>
      <c r="N1950" s="61"/>
      <c r="O1950" s="61"/>
      <c r="P1950" s="61"/>
      <c r="Q1950" s="61"/>
      <c r="R1950" s="61"/>
      <c r="S1950" s="61"/>
    </row>
    <row r="1951" spans="2:19" x14ac:dyDescent="0.25">
      <c r="B1951" s="61"/>
      <c r="C1951" s="61"/>
      <c r="D1951" s="61"/>
      <c r="E1951" s="61"/>
      <c r="F1951" s="61"/>
      <c r="G1951" s="61"/>
      <c r="H1951" s="61"/>
      <c r="I1951" s="61"/>
      <c r="J1951" s="61"/>
      <c r="K1951" s="61"/>
      <c r="L1951" s="61"/>
      <c r="M1951" s="61"/>
      <c r="N1951" s="61"/>
      <c r="O1951" s="61"/>
      <c r="P1951" s="61"/>
      <c r="Q1951" s="61"/>
      <c r="R1951" s="61"/>
      <c r="S1951" s="61"/>
    </row>
    <row r="1952" spans="2:19" x14ac:dyDescent="0.25">
      <c r="B1952" s="61"/>
      <c r="C1952" s="61"/>
      <c r="D1952" s="61"/>
      <c r="E1952" s="61"/>
      <c r="F1952" s="61"/>
      <c r="G1952" s="61"/>
      <c r="H1952" s="61"/>
      <c r="I1952" s="61"/>
      <c r="J1952" s="61"/>
      <c r="K1952" s="61"/>
      <c r="L1952" s="61"/>
      <c r="M1952" s="61"/>
      <c r="N1952" s="61"/>
      <c r="O1952" s="61"/>
      <c r="P1952" s="61"/>
      <c r="Q1952" s="61"/>
      <c r="R1952" s="61"/>
      <c r="S1952" s="61"/>
    </row>
    <row r="1953" spans="2:19" x14ac:dyDescent="0.25">
      <c r="B1953" s="61"/>
      <c r="C1953" s="61"/>
      <c r="D1953" s="61"/>
      <c r="E1953" s="61"/>
      <c r="F1953" s="61"/>
      <c r="G1953" s="61"/>
      <c r="H1953" s="61"/>
      <c r="I1953" s="61"/>
      <c r="J1953" s="61"/>
      <c r="K1953" s="61"/>
      <c r="L1953" s="61"/>
      <c r="M1953" s="61"/>
      <c r="N1953" s="61"/>
      <c r="O1953" s="61"/>
      <c r="P1953" s="61"/>
      <c r="Q1953" s="61"/>
      <c r="R1953" s="61"/>
      <c r="S1953" s="61"/>
    </row>
    <row r="1954" spans="2:19" x14ac:dyDescent="0.25">
      <c r="B1954" s="61"/>
      <c r="C1954" s="61"/>
      <c r="D1954" s="61"/>
      <c r="E1954" s="61"/>
      <c r="F1954" s="61"/>
      <c r="G1954" s="61"/>
      <c r="H1954" s="61"/>
      <c r="I1954" s="61"/>
      <c r="J1954" s="61"/>
      <c r="K1954" s="61"/>
      <c r="L1954" s="61"/>
      <c r="M1954" s="61"/>
      <c r="N1954" s="61"/>
      <c r="O1954" s="61"/>
      <c r="P1954" s="61"/>
      <c r="Q1954" s="61"/>
      <c r="R1954" s="61"/>
      <c r="S1954" s="61"/>
    </row>
    <row r="1955" spans="2:19" x14ac:dyDescent="0.25">
      <c r="B1955" s="61"/>
      <c r="C1955" s="61"/>
      <c r="D1955" s="61"/>
      <c r="E1955" s="61"/>
      <c r="F1955" s="61"/>
      <c r="G1955" s="61"/>
      <c r="H1955" s="61"/>
      <c r="I1955" s="61"/>
      <c r="J1955" s="61"/>
      <c r="K1955" s="61"/>
      <c r="L1955" s="61"/>
      <c r="M1955" s="61"/>
      <c r="N1955" s="61"/>
      <c r="O1955" s="61"/>
      <c r="P1955" s="61"/>
      <c r="Q1955" s="61"/>
      <c r="R1955" s="61"/>
      <c r="S1955" s="61"/>
    </row>
    <row r="1956" spans="2:19" x14ac:dyDescent="0.25">
      <c r="B1956" s="61"/>
      <c r="C1956" s="61"/>
      <c r="D1956" s="61"/>
      <c r="E1956" s="61"/>
      <c r="F1956" s="61"/>
      <c r="G1956" s="61"/>
      <c r="H1956" s="61"/>
      <c r="I1956" s="61"/>
      <c r="J1956" s="61"/>
      <c r="K1956" s="61"/>
      <c r="L1956" s="61"/>
      <c r="M1956" s="61"/>
      <c r="N1956" s="61"/>
      <c r="O1956" s="61"/>
      <c r="P1956" s="61"/>
      <c r="Q1956" s="61"/>
      <c r="R1956" s="61"/>
      <c r="S1956" s="61"/>
    </row>
    <row r="1957" spans="2:19" x14ac:dyDescent="0.25">
      <c r="B1957" s="61"/>
      <c r="C1957" s="61"/>
      <c r="D1957" s="61"/>
      <c r="E1957" s="61"/>
      <c r="F1957" s="61"/>
      <c r="G1957" s="61"/>
      <c r="H1957" s="61"/>
      <c r="I1957" s="61"/>
      <c r="J1957" s="61"/>
      <c r="K1957" s="61"/>
      <c r="L1957" s="61"/>
      <c r="M1957" s="61"/>
      <c r="N1957" s="61"/>
      <c r="O1957" s="61"/>
      <c r="P1957" s="61"/>
      <c r="Q1957" s="61"/>
      <c r="R1957" s="61"/>
      <c r="S1957" s="61"/>
    </row>
    <row r="1958" spans="2:19" x14ac:dyDescent="0.25">
      <c r="B1958" s="61"/>
      <c r="C1958" s="61"/>
      <c r="D1958" s="61"/>
      <c r="E1958" s="61"/>
      <c r="F1958" s="61"/>
      <c r="G1958" s="61"/>
      <c r="H1958" s="61"/>
      <c r="I1958" s="61"/>
      <c r="J1958" s="61"/>
      <c r="K1958" s="61"/>
      <c r="L1958" s="61"/>
      <c r="M1958" s="61"/>
      <c r="N1958" s="61"/>
      <c r="O1958" s="61"/>
      <c r="P1958" s="61"/>
      <c r="Q1958" s="61"/>
      <c r="R1958" s="61"/>
      <c r="S1958" s="61"/>
    </row>
    <row r="1959" spans="2:19" x14ac:dyDescent="0.25">
      <c r="B1959" s="61"/>
      <c r="C1959" s="61"/>
      <c r="D1959" s="61"/>
      <c r="E1959" s="61"/>
      <c r="F1959" s="61"/>
      <c r="G1959" s="61"/>
      <c r="H1959" s="61"/>
      <c r="I1959" s="61"/>
      <c r="J1959" s="61"/>
      <c r="K1959" s="61"/>
      <c r="L1959" s="61"/>
      <c r="M1959" s="61"/>
      <c r="N1959" s="61"/>
      <c r="O1959" s="61"/>
      <c r="P1959" s="61"/>
      <c r="Q1959" s="61"/>
      <c r="R1959" s="61"/>
      <c r="S1959" s="61"/>
    </row>
    <row r="1960" spans="2:19" x14ac:dyDescent="0.25">
      <c r="B1960" s="61"/>
      <c r="C1960" s="61"/>
      <c r="D1960" s="61"/>
      <c r="E1960" s="61"/>
      <c r="F1960" s="61"/>
      <c r="G1960" s="61"/>
      <c r="H1960" s="61"/>
      <c r="I1960" s="61"/>
      <c r="J1960" s="61"/>
      <c r="K1960" s="61"/>
      <c r="L1960" s="61"/>
      <c r="M1960" s="61"/>
      <c r="N1960" s="61"/>
      <c r="O1960" s="61"/>
      <c r="P1960" s="61"/>
      <c r="Q1960" s="61"/>
      <c r="R1960" s="61"/>
      <c r="S1960" s="61"/>
    </row>
    <row r="1961" spans="2:19" x14ac:dyDescent="0.25">
      <c r="B1961" s="61"/>
      <c r="C1961" s="61"/>
      <c r="D1961" s="61"/>
      <c r="E1961" s="61"/>
      <c r="F1961" s="61"/>
      <c r="G1961" s="61"/>
      <c r="H1961" s="61"/>
      <c r="I1961" s="61"/>
      <c r="J1961" s="61"/>
      <c r="K1961" s="61"/>
      <c r="L1961" s="61"/>
      <c r="M1961" s="61"/>
      <c r="N1961" s="61"/>
      <c r="O1961" s="61"/>
      <c r="P1961" s="61"/>
      <c r="Q1961" s="61"/>
      <c r="R1961" s="61"/>
      <c r="S1961" s="61"/>
    </row>
    <row r="1962" spans="2:19" x14ac:dyDescent="0.25">
      <c r="B1962" s="61"/>
      <c r="C1962" s="61"/>
      <c r="D1962" s="61"/>
      <c r="E1962" s="61"/>
      <c r="F1962" s="61"/>
      <c r="G1962" s="61"/>
      <c r="H1962" s="61"/>
      <c r="I1962" s="61"/>
      <c r="J1962" s="61"/>
      <c r="K1962" s="61"/>
      <c r="L1962" s="61"/>
      <c r="M1962" s="61"/>
      <c r="N1962" s="61"/>
      <c r="O1962" s="61"/>
      <c r="P1962" s="61"/>
      <c r="Q1962" s="61"/>
      <c r="R1962" s="61"/>
      <c r="S1962" s="61"/>
    </row>
    <row r="1963" spans="2:19" x14ac:dyDescent="0.25">
      <c r="B1963" s="61"/>
      <c r="C1963" s="61"/>
      <c r="D1963" s="61"/>
      <c r="E1963" s="61"/>
      <c r="F1963" s="61"/>
      <c r="G1963" s="61"/>
      <c r="H1963" s="61"/>
      <c r="I1963" s="61"/>
      <c r="J1963" s="61"/>
      <c r="K1963" s="61"/>
      <c r="L1963" s="61"/>
      <c r="M1963" s="61"/>
      <c r="N1963" s="61"/>
      <c r="O1963" s="61"/>
      <c r="P1963" s="61"/>
      <c r="Q1963" s="61"/>
      <c r="R1963" s="61"/>
      <c r="S1963" s="61"/>
    </row>
    <row r="1964" spans="2:19" x14ac:dyDescent="0.25">
      <c r="B1964" s="61"/>
      <c r="C1964" s="61"/>
      <c r="D1964" s="61"/>
      <c r="E1964" s="61"/>
      <c r="F1964" s="61"/>
      <c r="G1964" s="61"/>
      <c r="H1964" s="61"/>
      <c r="I1964" s="61"/>
      <c r="J1964" s="61"/>
      <c r="K1964" s="61"/>
      <c r="L1964" s="61"/>
      <c r="M1964" s="61"/>
      <c r="N1964" s="61"/>
      <c r="O1964" s="61"/>
      <c r="P1964" s="61"/>
      <c r="Q1964" s="61"/>
      <c r="R1964" s="61"/>
      <c r="S1964" s="61"/>
    </row>
    <row r="1965" spans="2:19" x14ac:dyDescent="0.25">
      <c r="B1965" s="61"/>
      <c r="C1965" s="61"/>
      <c r="D1965" s="61"/>
      <c r="E1965" s="61"/>
      <c r="F1965" s="61"/>
      <c r="G1965" s="61"/>
      <c r="H1965" s="61"/>
      <c r="I1965" s="61"/>
      <c r="J1965" s="61"/>
      <c r="K1965" s="61"/>
      <c r="L1965" s="61"/>
      <c r="M1965" s="61"/>
      <c r="N1965" s="61"/>
      <c r="O1965" s="61"/>
      <c r="P1965" s="61"/>
      <c r="Q1965" s="61"/>
      <c r="R1965" s="61"/>
      <c r="S1965" s="61"/>
    </row>
    <row r="1966" spans="2:19" x14ac:dyDescent="0.25">
      <c r="B1966" s="61"/>
      <c r="C1966" s="61"/>
      <c r="D1966" s="61"/>
      <c r="E1966" s="61"/>
      <c r="F1966" s="61"/>
      <c r="G1966" s="61"/>
      <c r="H1966" s="61"/>
      <c r="I1966" s="61"/>
      <c r="J1966" s="61"/>
      <c r="K1966" s="61"/>
      <c r="L1966" s="61"/>
      <c r="M1966" s="61"/>
      <c r="N1966" s="61"/>
      <c r="O1966" s="61"/>
      <c r="P1966" s="61"/>
      <c r="Q1966" s="61"/>
      <c r="R1966" s="61"/>
      <c r="S1966" s="61"/>
    </row>
    <row r="1967" spans="2:19" x14ac:dyDescent="0.25">
      <c r="B1967" s="61"/>
      <c r="C1967" s="61"/>
      <c r="D1967" s="61"/>
      <c r="E1967" s="61"/>
      <c r="F1967" s="61"/>
      <c r="G1967" s="61"/>
      <c r="H1967" s="61"/>
      <c r="I1967" s="61"/>
      <c r="J1967" s="61"/>
      <c r="K1967" s="61"/>
      <c r="L1967" s="61"/>
      <c r="M1967" s="61"/>
      <c r="N1967" s="61"/>
      <c r="O1967" s="61"/>
      <c r="P1967" s="61"/>
      <c r="Q1967" s="61"/>
      <c r="R1967" s="61"/>
      <c r="S1967" s="61"/>
    </row>
    <row r="1968" spans="2:19" x14ac:dyDescent="0.25">
      <c r="B1968" s="61"/>
      <c r="C1968" s="61"/>
      <c r="D1968" s="61"/>
      <c r="E1968" s="61"/>
      <c r="F1968" s="61"/>
      <c r="G1968" s="61"/>
      <c r="H1968" s="61"/>
      <c r="I1968" s="61"/>
      <c r="J1968" s="61"/>
      <c r="K1968" s="61"/>
      <c r="L1968" s="61"/>
      <c r="M1968" s="61"/>
      <c r="N1968" s="61"/>
      <c r="O1968" s="61"/>
      <c r="P1968" s="61"/>
      <c r="Q1968" s="61"/>
      <c r="R1968" s="61"/>
      <c r="S1968" s="61"/>
    </row>
    <row r="1969" spans="2:19" x14ac:dyDescent="0.25">
      <c r="B1969" s="61"/>
      <c r="C1969" s="61"/>
      <c r="D1969" s="61"/>
      <c r="E1969" s="61"/>
      <c r="F1969" s="61"/>
      <c r="G1969" s="61"/>
      <c r="H1969" s="61"/>
      <c r="I1969" s="61"/>
      <c r="J1969" s="61"/>
      <c r="K1969" s="61"/>
      <c r="L1969" s="61"/>
      <c r="M1969" s="61"/>
      <c r="N1969" s="61"/>
      <c r="O1969" s="61"/>
      <c r="P1969" s="61"/>
      <c r="Q1969" s="61"/>
      <c r="R1969" s="61"/>
      <c r="S1969" s="61"/>
    </row>
    <row r="1970" spans="2:19" x14ac:dyDescent="0.25">
      <c r="B1970" s="61"/>
      <c r="C1970" s="61"/>
      <c r="D1970" s="61"/>
      <c r="E1970" s="61"/>
      <c r="F1970" s="61"/>
      <c r="G1970" s="61"/>
      <c r="H1970" s="61"/>
      <c r="I1970" s="61"/>
      <c r="J1970" s="61"/>
      <c r="K1970" s="61"/>
      <c r="L1970" s="61"/>
      <c r="M1970" s="61"/>
      <c r="N1970" s="61"/>
      <c r="O1970" s="61"/>
      <c r="P1970" s="61"/>
      <c r="Q1970" s="61"/>
      <c r="R1970" s="61"/>
      <c r="S1970" s="61"/>
    </row>
    <row r="1971" spans="2:19" x14ac:dyDescent="0.25">
      <c r="B1971" s="61"/>
      <c r="C1971" s="61"/>
      <c r="D1971" s="61"/>
      <c r="E1971" s="61"/>
      <c r="F1971" s="61"/>
      <c r="G1971" s="61"/>
      <c r="H1971" s="61"/>
      <c r="I1971" s="61"/>
      <c r="J1971" s="61"/>
      <c r="K1971" s="61"/>
      <c r="L1971" s="61"/>
      <c r="M1971" s="61"/>
      <c r="N1971" s="61"/>
      <c r="O1971" s="61"/>
      <c r="P1971" s="61"/>
      <c r="Q1971" s="61"/>
      <c r="R1971" s="61"/>
      <c r="S1971" s="61"/>
    </row>
    <row r="1972" spans="2:19" x14ac:dyDescent="0.25">
      <c r="B1972" s="61"/>
      <c r="C1972" s="61"/>
      <c r="D1972" s="61"/>
      <c r="E1972" s="61"/>
      <c r="F1972" s="61"/>
      <c r="G1972" s="61"/>
      <c r="H1972" s="61"/>
      <c r="I1972" s="61"/>
      <c r="J1972" s="61"/>
      <c r="K1972" s="61"/>
      <c r="L1972" s="61"/>
      <c r="M1972" s="61"/>
      <c r="N1972" s="61"/>
      <c r="O1972" s="61"/>
      <c r="P1972" s="61"/>
      <c r="Q1972" s="61"/>
      <c r="R1972" s="61"/>
      <c r="S1972" s="61"/>
    </row>
    <row r="1973" spans="2:19" x14ac:dyDescent="0.25">
      <c r="B1973" s="61"/>
      <c r="C1973" s="61"/>
      <c r="D1973" s="61"/>
      <c r="E1973" s="61"/>
      <c r="F1973" s="61"/>
      <c r="G1973" s="61"/>
      <c r="H1973" s="61"/>
      <c r="I1973" s="61"/>
      <c r="J1973" s="61"/>
      <c r="K1973" s="61"/>
      <c r="L1973" s="61"/>
      <c r="M1973" s="61"/>
      <c r="N1973" s="61"/>
      <c r="O1973" s="61"/>
      <c r="P1973" s="61"/>
      <c r="Q1973" s="61"/>
      <c r="R1973" s="61"/>
      <c r="S1973" s="61"/>
    </row>
    <row r="1974" spans="2:19" x14ac:dyDescent="0.25">
      <c r="B1974" s="61"/>
      <c r="C1974" s="61"/>
      <c r="D1974" s="61"/>
      <c r="E1974" s="61"/>
      <c r="F1974" s="61"/>
      <c r="G1974" s="61"/>
      <c r="H1974" s="61"/>
      <c r="I1974" s="61"/>
      <c r="J1974" s="61"/>
      <c r="K1974" s="61"/>
      <c r="L1974" s="61"/>
      <c r="M1974" s="61"/>
      <c r="N1974" s="61"/>
      <c r="O1974" s="61"/>
      <c r="P1974" s="61"/>
      <c r="Q1974" s="61"/>
      <c r="R1974" s="61"/>
      <c r="S1974" s="61"/>
    </row>
    <row r="1975" spans="2:19" x14ac:dyDescent="0.25">
      <c r="B1975" s="61"/>
      <c r="C1975" s="61"/>
      <c r="D1975" s="61"/>
      <c r="E1975" s="61"/>
      <c r="F1975" s="61"/>
      <c r="G1975" s="61"/>
      <c r="H1975" s="61"/>
      <c r="I1975" s="61"/>
      <c r="J1975" s="61"/>
      <c r="K1975" s="61"/>
      <c r="L1975" s="61"/>
      <c r="M1975" s="61"/>
      <c r="N1975" s="61"/>
      <c r="O1975" s="61"/>
      <c r="P1975" s="61"/>
      <c r="Q1975" s="61"/>
      <c r="R1975" s="61"/>
      <c r="S1975" s="61"/>
    </row>
    <row r="1976" spans="2:19" x14ac:dyDescent="0.25">
      <c r="B1976" s="61"/>
      <c r="C1976" s="61"/>
      <c r="D1976" s="61"/>
      <c r="E1976" s="61"/>
      <c r="F1976" s="61"/>
      <c r="G1976" s="61"/>
      <c r="H1976" s="61"/>
      <c r="I1976" s="61"/>
      <c r="J1976" s="61"/>
      <c r="K1976" s="61"/>
      <c r="L1976" s="61"/>
      <c r="M1976" s="61"/>
      <c r="N1976" s="61"/>
      <c r="O1976" s="61"/>
      <c r="P1976" s="61"/>
      <c r="Q1976" s="61"/>
      <c r="R1976" s="61"/>
      <c r="S1976" s="61"/>
    </row>
    <row r="1977" spans="2:19" x14ac:dyDescent="0.25">
      <c r="B1977" s="61"/>
      <c r="C1977" s="61"/>
      <c r="D1977" s="61"/>
      <c r="E1977" s="61"/>
      <c r="F1977" s="61"/>
      <c r="G1977" s="61"/>
      <c r="H1977" s="61"/>
      <c r="I1977" s="61"/>
      <c r="J1977" s="61"/>
      <c r="K1977" s="61"/>
      <c r="L1977" s="61"/>
      <c r="M1977" s="61"/>
      <c r="N1977" s="61"/>
      <c r="O1977" s="61"/>
      <c r="P1977" s="61"/>
      <c r="Q1977" s="61"/>
      <c r="R1977" s="61"/>
      <c r="S1977" s="61"/>
    </row>
    <row r="1978" spans="2:19" x14ac:dyDescent="0.25">
      <c r="B1978" s="61"/>
      <c r="C1978" s="61"/>
      <c r="D1978" s="61"/>
      <c r="E1978" s="61"/>
      <c r="F1978" s="61"/>
      <c r="G1978" s="61"/>
      <c r="H1978" s="61"/>
      <c r="I1978" s="61"/>
      <c r="J1978" s="61"/>
      <c r="K1978" s="61"/>
      <c r="L1978" s="61"/>
      <c r="M1978" s="61"/>
      <c r="N1978" s="61"/>
      <c r="O1978" s="61"/>
      <c r="P1978" s="61"/>
      <c r="Q1978" s="61"/>
      <c r="R1978" s="61"/>
      <c r="S1978" s="61"/>
    </row>
    <row r="1979" spans="2:19" x14ac:dyDescent="0.25">
      <c r="B1979" s="61"/>
      <c r="C1979" s="61"/>
      <c r="D1979" s="61"/>
      <c r="E1979" s="61"/>
      <c r="F1979" s="61"/>
      <c r="G1979" s="61"/>
      <c r="H1979" s="61"/>
      <c r="I1979" s="61"/>
      <c r="J1979" s="61"/>
      <c r="K1979" s="61"/>
      <c r="L1979" s="61"/>
      <c r="M1979" s="61"/>
      <c r="N1979" s="61"/>
      <c r="O1979" s="61"/>
      <c r="P1979" s="61"/>
      <c r="Q1979" s="61"/>
      <c r="R1979" s="61"/>
      <c r="S1979" s="61"/>
    </row>
    <row r="1980" spans="2:19" x14ac:dyDescent="0.25">
      <c r="B1980" s="61"/>
      <c r="C1980" s="61"/>
      <c r="D1980" s="61"/>
      <c r="E1980" s="61"/>
      <c r="F1980" s="61"/>
      <c r="G1980" s="61"/>
      <c r="H1980" s="61"/>
      <c r="I1980" s="61"/>
      <c r="J1980" s="61"/>
      <c r="K1980" s="61"/>
      <c r="L1980" s="61"/>
      <c r="M1980" s="61"/>
      <c r="N1980" s="61"/>
      <c r="O1980" s="61"/>
      <c r="P1980" s="61"/>
      <c r="Q1980" s="61"/>
      <c r="R1980" s="61"/>
      <c r="S1980" s="61"/>
    </row>
    <row r="1981" spans="2:19" x14ac:dyDescent="0.25">
      <c r="B1981" s="61"/>
      <c r="C1981" s="61"/>
      <c r="D1981" s="61"/>
      <c r="E1981" s="61"/>
      <c r="F1981" s="61"/>
      <c r="G1981" s="61"/>
      <c r="H1981" s="61"/>
      <c r="I1981" s="61"/>
      <c r="J1981" s="61"/>
      <c r="K1981" s="61"/>
      <c r="L1981" s="61"/>
      <c r="M1981" s="61"/>
      <c r="N1981" s="61"/>
      <c r="O1981" s="61"/>
      <c r="P1981" s="61"/>
      <c r="Q1981" s="61"/>
      <c r="R1981" s="61"/>
      <c r="S1981" s="61"/>
    </row>
    <row r="1982" spans="2:19" x14ac:dyDescent="0.25">
      <c r="B1982" s="61"/>
      <c r="C1982" s="61"/>
      <c r="D1982" s="61"/>
      <c r="E1982" s="61"/>
      <c r="F1982" s="61"/>
      <c r="G1982" s="61"/>
      <c r="H1982" s="61"/>
      <c r="I1982" s="61"/>
      <c r="J1982" s="61"/>
      <c r="K1982" s="61"/>
      <c r="L1982" s="61"/>
      <c r="M1982" s="61"/>
      <c r="N1982" s="61"/>
      <c r="O1982" s="61"/>
      <c r="P1982" s="61"/>
      <c r="Q1982" s="61"/>
      <c r="R1982" s="61"/>
      <c r="S1982" s="61"/>
    </row>
    <row r="1983" spans="2:19" x14ac:dyDescent="0.25">
      <c r="B1983" s="61"/>
      <c r="C1983" s="61"/>
      <c r="D1983" s="61"/>
      <c r="E1983" s="61"/>
      <c r="F1983" s="61"/>
      <c r="G1983" s="61"/>
      <c r="H1983" s="61"/>
      <c r="I1983" s="61"/>
      <c r="J1983" s="61"/>
      <c r="K1983" s="61"/>
      <c r="L1983" s="61"/>
      <c r="M1983" s="61"/>
      <c r="N1983" s="61"/>
      <c r="O1983" s="61"/>
      <c r="P1983" s="61"/>
      <c r="Q1983" s="61"/>
      <c r="R1983" s="61"/>
      <c r="S1983" s="61"/>
    </row>
    <row r="1984" spans="2:19" x14ac:dyDescent="0.25">
      <c r="B1984" s="61"/>
      <c r="C1984" s="61"/>
      <c r="D1984" s="61"/>
      <c r="E1984" s="61"/>
      <c r="F1984" s="61"/>
      <c r="G1984" s="61"/>
      <c r="H1984" s="61"/>
      <c r="I1984" s="61"/>
      <c r="J1984" s="61"/>
      <c r="K1984" s="61"/>
      <c r="L1984" s="61"/>
      <c r="M1984" s="61"/>
      <c r="N1984" s="61"/>
      <c r="O1984" s="61"/>
      <c r="P1984" s="61"/>
      <c r="Q1984" s="61"/>
      <c r="R1984" s="61"/>
      <c r="S1984" s="61"/>
    </row>
    <row r="1985" spans="2:19" x14ac:dyDescent="0.25">
      <c r="B1985" s="61"/>
      <c r="C1985" s="61"/>
      <c r="D1985" s="61"/>
      <c r="E1985" s="61"/>
      <c r="F1985" s="61"/>
      <c r="G1985" s="61"/>
      <c r="H1985" s="61"/>
      <c r="I1985" s="61"/>
      <c r="J1985" s="61"/>
      <c r="K1985" s="61"/>
      <c r="L1985" s="61"/>
      <c r="M1985" s="61"/>
      <c r="N1985" s="61"/>
      <c r="O1985" s="61"/>
      <c r="P1985" s="61"/>
      <c r="Q1985" s="61"/>
      <c r="R1985" s="61"/>
      <c r="S1985" s="61"/>
    </row>
    <row r="1986" spans="2:19" x14ac:dyDescent="0.25">
      <c r="B1986" s="61"/>
      <c r="C1986" s="61"/>
      <c r="D1986" s="61"/>
      <c r="E1986" s="61"/>
      <c r="F1986" s="61"/>
      <c r="G1986" s="61"/>
      <c r="H1986" s="61"/>
      <c r="I1986" s="61"/>
      <c r="J1986" s="61"/>
      <c r="K1986" s="61"/>
      <c r="L1986" s="61"/>
      <c r="M1986" s="61"/>
      <c r="N1986" s="61"/>
      <c r="O1986" s="61"/>
      <c r="P1986" s="61"/>
      <c r="Q1986" s="61"/>
      <c r="R1986" s="61"/>
      <c r="S1986" s="61"/>
    </row>
    <row r="1987" spans="2:19" x14ac:dyDescent="0.25">
      <c r="B1987" s="61"/>
      <c r="C1987" s="61"/>
      <c r="D1987" s="61"/>
      <c r="E1987" s="61"/>
      <c r="F1987" s="61"/>
      <c r="G1987" s="61"/>
      <c r="H1987" s="61"/>
      <c r="I1987" s="61"/>
      <c r="J1987" s="61"/>
      <c r="K1987" s="61"/>
      <c r="L1987" s="61"/>
      <c r="M1987" s="61"/>
      <c r="N1987" s="61"/>
      <c r="O1987" s="61"/>
      <c r="P1987" s="61"/>
      <c r="Q1987" s="61"/>
      <c r="R1987" s="61"/>
      <c r="S1987" s="61"/>
    </row>
    <row r="1988" spans="2:19" x14ac:dyDescent="0.25">
      <c r="B1988" s="61"/>
      <c r="C1988" s="61"/>
      <c r="D1988" s="61"/>
      <c r="E1988" s="61"/>
      <c r="F1988" s="61"/>
      <c r="G1988" s="61"/>
      <c r="H1988" s="61"/>
      <c r="I1988" s="61"/>
      <c r="J1988" s="61"/>
      <c r="K1988" s="61"/>
      <c r="L1988" s="61"/>
      <c r="M1988" s="61"/>
      <c r="N1988" s="61"/>
      <c r="O1988" s="61"/>
      <c r="P1988" s="61"/>
      <c r="Q1988" s="61"/>
      <c r="R1988" s="61"/>
      <c r="S1988" s="61"/>
    </row>
    <row r="1989" spans="2:19" x14ac:dyDescent="0.25">
      <c r="B1989" s="61"/>
      <c r="C1989" s="61"/>
      <c r="D1989" s="61"/>
      <c r="E1989" s="61"/>
      <c r="F1989" s="61"/>
      <c r="G1989" s="61"/>
      <c r="H1989" s="61"/>
      <c r="I1989" s="61"/>
      <c r="J1989" s="61"/>
      <c r="K1989" s="61"/>
      <c r="L1989" s="61"/>
      <c r="M1989" s="61"/>
      <c r="N1989" s="61"/>
      <c r="O1989" s="61"/>
      <c r="P1989" s="61"/>
      <c r="Q1989" s="61"/>
      <c r="R1989" s="61"/>
      <c r="S1989" s="61"/>
    </row>
    <row r="1990" spans="2:19" x14ac:dyDescent="0.25">
      <c r="B1990" s="61"/>
      <c r="C1990" s="61"/>
      <c r="D1990" s="61"/>
      <c r="E1990" s="61"/>
      <c r="F1990" s="61"/>
      <c r="G1990" s="61"/>
      <c r="H1990" s="61"/>
      <c r="I1990" s="61"/>
      <c r="J1990" s="61"/>
      <c r="K1990" s="61"/>
      <c r="L1990" s="61"/>
      <c r="M1990" s="61"/>
      <c r="N1990" s="61"/>
      <c r="O1990" s="61"/>
      <c r="P1990" s="61"/>
      <c r="Q1990" s="61"/>
      <c r="R1990" s="61"/>
      <c r="S1990" s="61"/>
    </row>
    <row r="1991" spans="2:19" x14ac:dyDescent="0.25">
      <c r="B1991" s="61"/>
      <c r="C1991" s="61"/>
      <c r="D1991" s="61"/>
      <c r="E1991" s="61"/>
      <c r="F1991" s="61"/>
      <c r="G1991" s="61"/>
      <c r="H1991" s="61"/>
      <c r="I1991" s="61"/>
      <c r="J1991" s="61"/>
      <c r="K1991" s="61"/>
      <c r="L1991" s="61"/>
      <c r="M1991" s="61"/>
      <c r="N1991" s="61"/>
      <c r="O1991" s="61"/>
      <c r="P1991" s="61"/>
      <c r="Q1991" s="61"/>
      <c r="R1991" s="61"/>
      <c r="S1991" s="61"/>
    </row>
    <row r="1992" spans="2:19" x14ac:dyDescent="0.25">
      <c r="B1992" s="61"/>
      <c r="C1992" s="61"/>
      <c r="D1992" s="61"/>
      <c r="E1992" s="61"/>
      <c r="F1992" s="61"/>
      <c r="G1992" s="61"/>
      <c r="H1992" s="61"/>
      <c r="I1992" s="61"/>
      <c r="J1992" s="61"/>
      <c r="K1992" s="61"/>
      <c r="L1992" s="61"/>
      <c r="M1992" s="61"/>
      <c r="N1992" s="61"/>
      <c r="O1992" s="61"/>
      <c r="P1992" s="61"/>
      <c r="Q1992" s="61"/>
      <c r="R1992" s="61"/>
      <c r="S1992" s="61"/>
    </row>
    <row r="1993" spans="2:19" x14ac:dyDescent="0.25">
      <c r="B1993" s="61"/>
      <c r="C1993" s="61"/>
      <c r="D1993" s="61"/>
      <c r="E1993" s="61"/>
      <c r="F1993" s="61"/>
      <c r="G1993" s="61"/>
      <c r="H1993" s="61"/>
      <c r="I1993" s="61"/>
      <c r="J1993" s="61"/>
      <c r="K1993" s="61"/>
      <c r="L1993" s="61"/>
      <c r="M1993" s="61"/>
      <c r="N1993" s="61"/>
      <c r="O1993" s="61"/>
      <c r="P1993" s="61"/>
      <c r="Q1993" s="61"/>
      <c r="R1993" s="61"/>
      <c r="S1993" s="61"/>
    </row>
    <row r="1994" spans="2:19" x14ac:dyDescent="0.25">
      <c r="B1994" s="61"/>
      <c r="C1994" s="61"/>
      <c r="D1994" s="61"/>
      <c r="E1994" s="61"/>
      <c r="F1994" s="61"/>
      <c r="G1994" s="61"/>
      <c r="H1994" s="61"/>
      <c r="I1994" s="61"/>
      <c r="J1994" s="61"/>
      <c r="K1994" s="61"/>
      <c r="L1994" s="61"/>
      <c r="M1994" s="61"/>
      <c r="N1994" s="61"/>
      <c r="O1994" s="61"/>
      <c r="P1994" s="61"/>
      <c r="Q1994" s="61"/>
      <c r="R1994" s="61"/>
      <c r="S1994" s="61"/>
    </row>
    <row r="1995" spans="2:19" x14ac:dyDescent="0.25">
      <c r="B1995" s="61"/>
      <c r="C1995" s="61"/>
      <c r="D1995" s="61"/>
      <c r="E1995" s="61"/>
      <c r="F1995" s="61"/>
      <c r="G1995" s="61"/>
      <c r="H1995" s="61"/>
      <c r="I1995" s="61"/>
      <c r="J1995" s="61"/>
      <c r="K1995" s="61"/>
      <c r="L1995" s="61"/>
      <c r="M1995" s="61"/>
      <c r="N1995" s="61"/>
      <c r="O1995" s="61"/>
      <c r="P1995" s="61"/>
      <c r="Q1995" s="61"/>
      <c r="R1995" s="61"/>
      <c r="S1995" s="61"/>
    </row>
    <row r="1996" spans="2:19" x14ac:dyDescent="0.25">
      <c r="B1996" s="61"/>
      <c r="C1996" s="61"/>
      <c r="D1996" s="61"/>
      <c r="E1996" s="61"/>
      <c r="F1996" s="61"/>
      <c r="G1996" s="61"/>
      <c r="H1996" s="61"/>
      <c r="I1996" s="61"/>
      <c r="J1996" s="61"/>
      <c r="K1996" s="61"/>
      <c r="L1996" s="61"/>
      <c r="M1996" s="61"/>
      <c r="N1996" s="61"/>
      <c r="O1996" s="61"/>
      <c r="P1996" s="61"/>
      <c r="Q1996" s="61"/>
      <c r="R1996" s="61"/>
      <c r="S1996" s="61"/>
    </row>
    <row r="1997" spans="2:19" x14ac:dyDescent="0.25">
      <c r="B1997" s="61"/>
      <c r="C1997" s="61"/>
      <c r="D1997" s="61"/>
      <c r="E1997" s="61"/>
      <c r="F1997" s="61"/>
      <c r="G1997" s="61"/>
      <c r="H1997" s="61"/>
      <c r="I1997" s="61"/>
      <c r="J1997" s="61"/>
      <c r="K1997" s="61"/>
      <c r="L1997" s="61"/>
      <c r="M1997" s="61"/>
      <c r="N1997" s="61"/>
      <c r="O1997" s="61"/>
      <c r="P1997" s="61"/>
      <c r="Q1997" s="61"/>
      <c r="R1997" s="61"/>
      <c r="S1997" s="61"/>
    </row>
    <row r="1998" spans="2:19" x14ac:dyDescent="0.25">
      <c r="B1998" s="61"/>
      <c r="C1998" s="61"/>
      <c r="D1998" s="61"/>
      <c r="E1998" s="61"/>
      <c r="F1998" s="61"/>
      <c r="G1998" s="61"/>
      <c r="H1998" s="61"/>
      <c r="I1998" s="61"/>
      <c r="J1998" s="61"/>
      <c r="K1998" s="61"/>
      <c r="L1998" s="61"/>
      <c r="M1998" s="61"/>
      <c r="N1998" s="61"/>
      <c r="O1998" s="61"/>
      <c r="P1998" s="61"/>
      <c r="Q1998" s="61"/>
      <c r="R1998" s="61"/>
      <c r="S1998" s="61"/>
    </row>
    <row r="1999" spans="2:19" x14ac:dyDescent="0.25">
      <c r="B1999" s="61"/>
      <c r="C1999" s="61"/>
      <c r="D1999" s="61"/>
      <c r="E1999" s="61"/>
      <c r="F1999" s="61"/>
      <c r="G1999" s="61"/>
      <c r="H1999" s="61"/>
      <c r="I1999" s="61"/>
      <c r="J1999" s="61"/>
      <c r="K1999" s="61"/>
      <c r="L1999" s="61"/>
      <c r="M1999" s="61"/>
      <c r="N1999" s="61"/>
      <c r="O1999" s="61"/>
      <c r="P1999" s="61"/>
      <c r="Q1999" s="61"/>
      <c r="R1999" s="61"/>
      <c r="S1999" s="61"/>
    </row>
    <row r="2000" spans="2:19" x14ac:dyDescent="0.25">
      <c r="B2000" s="61"/>
      <c r="C2000" s="61"/>
      <c r="D2000" s="61"/>
      <c r="E2000" s="61"/>
      <c r="F2000" s="61"/>
      <c r="G2000" s="61"/>
      <c r="H2000" s="61"/>
      <c r="I2000" s="61"/>
      <c r="J2000" s="61"/>
      <c r="K2000" s="61"/>
      <c r="L2000" s="61"/>
      <c r="M2000" s="61"/>
      <c r="N2000" s="61"/>
      <c r="O2000" s="61"/>
      <c r="P2000" s="61"/>
      <c r="Q2000" s="61"/>
      <c r="R2000" s="61"/>
      <c r="S2000" s="61"/>
    </row>
    <row r="2001" spans="2:19" x14ac:dyDescent="0.25">
      <c r="B2001" s="61"/>
      <c r="C2001" s="61"/>
      <c r="D2001" s="61"/>
      <c r="E2001" s="61"/>
      <c r="F2001" s="61"/>
      <c r="G2001" s="61"/>
      <c r="H2001" s="61"/>
      <c r="I2001" s="61"/>
      <c r="J2001" s="61"/>
      <c r="K2001" s="61"/>
      <c r="L2001" s="61"/>
      <c r="M2001" s="61"/>
      <c r="N2001" s="61"/>
      <c r="O2001" s="61"/>
      <c r="P2001" s="61"/>
      <c r="Q2001" s="61"/>
      <c r="R2001" s="61"/>
      <c r="S2001" s="61"/>
    </row>
    <row r="2002" spans="2:19" x14ac:dyDescent="0.25">
      <c r="B2002" s="61"/>
      <c r="C2002" s="61"/>
      <c r="D2002" s="61"/>
      <c r="E2002" s="61"/>
      <c r="F2002" s="61"/>
      <c r="G2002" s="61"/>
      <c r="H2002" s="61"/>
      <c r="I2002" s="61"/>
      <c r="J2002" s="61"/>
      <c r="K2002" s="61"/>
      <c r="L2002" s="61"/>
      <c r="M2002" s="61"/>
      <c r="N2002" s="61"/>
      <c r="O2002" s="61"/>
      <c r="P2002" s="61"/>
      <c r="Q2002" s="61"/>
      <c r="R2002" s="61"/>
      <c r="S2002" s="61"/>
    </row>
    <row r="2003" spans="2:19" x14ac:dyDescent="0.25">
      <c r="B2003" s="61"/>
      <c r="C2003" s="61"/>
      <c r="D2003" s="61"/>
      <c r="E2003" s="61"/>
      <c r="F2003" s="61"/>
      <c r="G2003" s="61"/>
      <c r="H2003" s="61"/>
      <c r="I2003" s="61"/>
      <c r="J2003" s="61"/>
      <c r="K2003" s="61"/>
      <c r="L2003" s="61"/>
      <c r="M2003" s="61"/>
      <c r="N2003" s="61"/>
      <c r="O2003" s="61"/>
      <c r="P2003" s="61"/>
      <c r="Q2003" s="61"/>
      <c r="R2003" s="61"/>
      <c r="S2003" s="61"/>
    </row>
    <row r="2004" spans="2:19" x14ac:dyDescent="0.25">
      <c r="B2004" s="61"/>
      <c r="C2004" s="61"/>
      <c r="D2004" s="61"/>
      <c r="E2004" s="61"/>
      <c r="F2004" s="61"/>
      <c r="G2004" s="61"/>
      <c r="H2004" s="61"/>
      <c r="I2004" s="61"/>
      <c r="J2004" s="61"/>
      <c r="K2004" s="61"/>
      <c r="L2004" s="61"/>
      <c r="M2004" s="61"/>
      <c r="N2004" s="61"/>
      <c r="O2004" s="61"/>
      <c r="P2004" s="61"/>
      <c r="Q2004" s="61"/>
      <c r="R2004" s="61"/>
      <c r="S2004" s="61"/>
    </row>
    <row r="2005" spans="2:19" x14ac:dyDescent="0.25">
      <c r="B2005" s="61"/>
      <c r="C2005" s="61"/>
      <c r="D2005" s="61"/>
      <c r="E2005" s="61"/>
      <c r="F2005" s="61"/>
      <c r="G2005" s="61"/>
      <c r="H2005" s="61"/>
      <c r="I2005" s="61"/>
      <c r="J2005" s="61"/>
      <c r="K2005" s="61"/>
      <c r="L2005" s="61"/>
      <c r="M2005" s="61"/>
      <c r="N2005" s="61"/>
      <c r="O2005" s="61"/>
      <c r="P2005" s="61"/>
      <c r="Q2005" s="61"/>
      <c r="R2005" s="61"/>
      <c r="S2005" s="61"/>
    </row>
    <row r="2006" spans="2:19" x14ac:dyDescent="0.25">
      <c r="B2006" s="61"/>
      <c r="C2006" s="61"/>
      <c r="D2006" s="61"/>
      <c r="E2006" s="61"/>
      <c r="F2006" s="61"/>
      <c r="G2006" s="61"/>
      <c r="H2006" s="61"/>
      <c r="I2006" s="61"/>
      <c r="J2006" s="61"/>
      <c r="K2006" s="61"/>
      <c r="L2006" s="61"/>
      <c r="M2006" s="61"/>
      <c r="N2006" s="61"/>
      <c r="O2006" s="61"/>
      <c r="P2006" s="61"/>
      <c r="Q2006" s="61"/>
      <c r="R2006" s="61"/>
      <c r="S2006" s="61"/>
    </row>
    <row r="2007" spans="2:19" x14ac:dyDescent="0.25">
      <c r="B2007" s="61"/>
      <c r="C2007" s="61"/>
      <c r="D2007" s="61"/>
      <c r="E2007" s="61"/>
      <c r="F2007" s="61"/>
      <c r="G2007" s="61"/>
      <c r="H2007" s="61"/>
      <c r="I2007" s="61"/>
      <c r="J2007" s="61"/>
      <c r="K2007" s="61"/>
      <c r="L2007" s="61"/>
      <c r="M2007" s="61"/>
      <c r="N2007" s="61"/>
      <c r="O2007" s="61"/>
      <c r="P2007" s="61"/>
      <c r="Q2007" s="61"/>
      <c r="R2007" s="61"/>
      <c r="S2007" s="61"/>
    </row>
    <row r="2008" spans="2:19" x14ac:dyDescent="0.25">
      <c r="B2008" s="61"/>
      <c r="C2008" s="61"/>
      <c r="D2008" s="61"/>
      <c r="E2008" s="61"/>
      <c r="F2008" s="61"/>
      <c r="G2008" s="61"/>
      <c r="H2008" s="61"/>
      <c r="I2008" s="61"/>
      <c r="J2008" s="61"/>
      <c r="K2008" s="61"/>
      <c r="L2008" s="61"/>
      <c r="M2008" s="61"/>
      <c r="N2008" s="61"/>
      <c r="O2008" s="61"/>
      <c r="P2008" s="61"/>
      <c r="Q2008" s="61"/>
      <c r="R2008" s="61"/>
      <c r="S2008" s="61"/>
    </row>
    <row r="2009" spans="2:19" x14ac:dyDescent="0.25">
      <c r="B2009" s="61"/>
      <c r="C2009" s="61"/>
      <c r="D2009" s="61"/>
      <c r="E2009" s="61"/>
      <c r="F2009" s="61"/>
      <c r="G2009" s="61"/>
      <c r="H2009" s="61"/>
      <c r="I2009" s="61"/>
      <c r="J2009" s="61"/>
      <c r="K2009" s="61"/>
      <c r="L2009" s="61"/>
      <c r="M2009" s="61"/>
      <c r="N2009" s="61"/>
      <c r="O2009" s="61"/>
      <c r="P2009" s="61"/>
      <c r="Q2009" s="61"/>
      <c r="R2009" s="61"/>
      <c r="S2009" s="61"/>
    </row>
    <row r="2010" spans="2:19" x14ac:dyDescent="0.25">
      <c r="B2010" s="61"/>
      <c r="C2010" s="61"/>
      <c r="D2010" s="61"/>
      <c r="E2010" s="61"/>
      <c r="F2010" s="61"/>
      <c r="G2010" s="61"/>
      <c r="H2010" s="61"/>
      <c r="I2010" s="61"/>
      <c r="J2010" s="61"/>
      <c r="K2010" s="61"/>
      <c r="L2010" s="61"/>
      <c r="M2010" s="61"/>
      <c r="N2010" s="61"/>
      <c r="O2010" s="61"/>
      <c r="P2010" s="61"/>
      <c r="Q2010" s="61"/>
      <c r="R2010" s="61"/>
      <c r="S2010" s="61"/>
    </row>
    <row r="2011" spans="2:19" x14ac:dyDescent="0.25">
      <c r="B2011" s="61"/>
      <c r="C2011" s="61"/>
      <c r="D2011" s="61"/>
      <c r="E2011" s="61"/>
      <c r="F2011" s="61"/>
      <c r="G2011" s="61"/>
      <c r="H2011" s="61"/>
      <c r="I2011" s="61"/>
      <c r="J2011" s="61"/>
      <c r="K2011" s="61"/>
      <c r="L2011" s="61"/>
      <c r="M2011" s="61"/>
      <c r="N2011" s="61"/>
      <c r="O2011" s="61"/>
      <c r="P2011" s="61"/>
      <c r="Q2011" s="61"/>
      <c r="R2011" s="61"/>
      <c r="S2011" s="61"/>
    </row>
    <row r="2012" spans="2:19" x14ac:dyDescent="0.25">
      <c r="B2012" s="61"/>
      <c r="C2012" s="61"/>
      <c r="D2012" s="61"/>
      <c r="E2012" s="61"/>
      <c r="F2012" s="61"/>
      <c r="G2012" s="61"/>
      <c r="H2012" s="61"/>
      <c r="I2012" s="61"/>
      <c r="J2012" s="61"/>
      <c r="K2012" s="61"/>
      <c r="L2012" s="61"/>
      <c r="M2012" s="61"/>
      <c r="N2012" s="61"/>
      <c r="O2012" s="61"/>
      <c r="P2012" s="61"/>
      <c r="Q2012" s="61"/>
      <c r="R2012" s="61"/>
      <c r="S2012" s="61"/>
    </row>
    <row r="2013" spans="2:19" x14ac:dyDescent="0.25">
      <c r="B2013" s="61"/>
      <c r="C2013" s="61"/>
      <c r="D2013" s="61"/>
      <c r="E2013" s="61"/>
      <c r="F2013" s="61"/>
      <c r="G2013" s="61"/>
      <c r="H2013" s="61"/>
      <c r="I2013" s="61"/>
      <c r="J2013" s="61"/>
      <c r="K2013" s="61"/>
      <c r="L2013" s="61"/>
      <c r="M2013" s="61"/>
      <c r="N2013" s="61"/>
      <c r="O2013" s="61"/>
      <c r="P2013" s="61"/>
      <c r="Q2013" s="61"/>
      <c r="R2013" s="61"/>
      <c r="S2013" s="61"/>
    </row>
    <row r="2014" spans="2:19" x14ac:dyDescent="0.25">
      <c r="B2014" s="61"/>
      <c r="C2014" s="61"/>
      <c r="D2014" s="61"/>
      <c r="E2014" s="61"/>
      <c r="F2014" s="61"/>
      <c r="G2014" s="61"/>
      <c r="H2014" s="61"/>
      <c r="I2014" s="61"/>
      <c r="J2014" s="61"/>
      <c r="K2014" s="61"/>
      <c r="L2014" s="61"/>
      <c r="M2014" s="61"/>
      <c r="N2014" s="61"/>
      <c r="O2014" s="61"/>
      <c r="P2014" s="61"/>
      <c r="Q2014" s="61"/>
      <c r="R2014" s="61"/>
      <c r="S2014" s="61"/>
    </row>
    <row r="2015" spans="2:19" x14ac:dyDescent="0.25">
      <c r="B2015" s="61"/>
      <c r="C2015" s="61"/>
      <c r="D2015" s="61"/>
      <c r="E2015" s="61"/>
      <c r="F2015" s="61"/>
      <c r="G2015" s="61"/>
      <c r="H2015" s="61"/>
      <c r="I2015" s="61"/>
      <c r="J2015" s="61"/>
      <c r="K2015" s="61"/>
      <c r="L2015" s="61"/>
      <c r="M2015" s="61"/>
      <c r="N2015" s="61"/>
      <c r="O2015" s="61"/>
      <c r="P2015" s="61"/>
      <c r="Q2015" s="61"/>
      <c r="R2015" s="61"/>
      <c r="S2015" s="61"/>
    </row>
    <row r="2016" spans="2:19" x14ac:dyDescent="0.25">
      <c r="B2016" s="61"/>
      <c r="C2016" s="61"/>
      <c r="D2016" s="61"/>
      <c r="E2016" s="61"/>
      <c r="F2016" s="61"/>
      <c r="G2016" s="61"/>
      <c r="H2016" s="61"/>
      <c r="I2016" s="61"/>
      <c r="J2016" s="61"/>
      <c r="K2016" s="61"/>
      <c r="L2016" s="61"/>
      <c r="M2016" s="61"/>
      <c r="N2016" s="61"/>
      <c r="O2016" s="61"/>
      <c r="P2016" s="61"/>
      <c r="Q2016" s="61"/>
      <c r="R2016" s="61"/>
      <c r="S2016" s="61"/>
    </row>
    <row r="2017" spans="2:19" x14ac:dyDescent="0.25">
      <c r="B2017" s="61"/>
      <c r="C2017" s="61"/>
      <c r="D2017" s="61"/>
      <c r="E2017" s="61"/>
      <c r="F2017" s="61"/>
      <c r="G2017" s="61"/>
      <c r="H2017" s="61"/>
      <c r="I2017" s="61"/>
      <c r="J2017" s="61"/>
      <c r="K2017" s="61"/>
      <c r="L2017" s="61"/>
      <c r="M2017" s="61"/>
      <c r="N2017" s="61"/>
      <c r="O2017" s="61"/>
      <c r="P2017" s="61"/>
      <c r="Q2017" s="61"/>
      <c r="R2017" s="61"/>
      <c r="S2017" s="61"/>
    </row>
    <row r="2018" spans="2:19" x14ac:dyDescent="0.25">
      <c r="B2018" s="61"/>
      <c r="C2018" s="61"/>
      <c r="D2018" s="61"/>
      <c r="E2018" s="61"/>
      <c r="F2018" s="61"/>
      <c r="G2018" s="61"/>
      <c r="H2018" s="61"/>
      <c r="I2018" s="61"/>
      <c r="J2018" s="61"/>
      <c r="K2018" s="61"/>
      <c r="L2018" s="61"/>
      <c r="M2018" s="61"/>
      <c r="N2018" s="61"/>
      <c r="O2018" s="61"/>
      <c r="P2018" s="61"/>
      <c r="Q2018" s="61"/>
      <c r="R2018" s="61"/>
      <c r="S2018" s="61"/>
    </row>
    <row r="2019" spans="2:19" x14ac:dyDescent="0.25">
      <c r="B2019" s="61"/>
      <c r="C2019" s="61"/>
      <c r="D2019" s="61"/>
      <c r="E2019" s="61"/>
      <c r="F2019" s="61"/>
      <c r="G2019" s="61"/>
      <c r="H2019" s="61"/>
      <c r="I2019" s="61"/>
      <c r="J2019" s="61"/>
      <c r="K2019" s="61"/>
      <c r="L2019" s="61"/>
      <c r="M2019" s="61"/>
      <c r="N2019" s="61"/>
      <c r="O2019" s="61"/>
      <c r="P2019" s="61"/>
      <c r="Q2019" s="61"/>
      <c r="R2019" s="61"/>
      <c r="S2019" s="61"/>
    </row>
    <row r="2020" spans="2:19" x14ac:dyDescent="0.25">
      <c r="B2020" s="61"/>
      <c r="C2020" s="61"/>
      <c r="D2020" s="61"/>
      <c r="E2020" s="61"/>
      <c r="F2020" s="61"/>
      <c r="G2020" s="61"/>
      <c r="H2020" s="61"/>
      <c r="I2020" s="61"/>
      <c r="J2020" s="61"/>
      <c r="K2020" s="61"/>
      <c r="L2020" s="61"/>
      <c r="M2020" s="61"/>
      <c r="N2020" s="61"/>
      <c r="O2020" s="61"/>
      <c r="P2020" s="61"/>
      <c r="Q2020" s="61"/>
      <c r="R2020" s="61"/>
      <c r="S2020" s="61"/>
    </row>
    <row r="2021" spans="2:19" x14ac:dyDescent="0.25">
      <c r="B2021" s="61"/>
      <c r="C2021" s="61"/>
      <c r="D2021" s="61"/>
      <c r="E2021" s="61"/>
      <c r="F2021" s="61"/>
      <c r="G2021" s="61"/>
      <c r="H2021" s="61"/>
      <c r="I2021" s="61"/>
      <c r="J2021" s="61"/>
      <c r="K2021" s="61"/>
      <c r="L2021" s="61"/>
      <c r="M2021" s="61"/>
      <c r="N2021" s="61"/>
      <c r="O2021" s="61"/>
      <c r="P2021" s="61"/>
      <c r="Q2021" s="61"/>
      <c r="R2021" s="61"/>
      <c r="S2021" s="61"/>
    </row>
    <row r="2022" spans="2:19" x14ac:dyDescent="0.25">
      <c r="B2022" s="61"/>
      <c r="C2022" s="61"/>
      <c r="D2022" s="61"/>
      <c r="E2022" s="61"/>
      <c r="F2022" s="61"/>
      <c r="G2022" s="61"/>
      <c r="H2022" s="61"/>
      <c r="I2022" s="61"/>
      <c r="J2022" s="61"/>
      <c r="K2022" s="61"/>
      <c r="L2022" s="61"/>
      <c r="M2022" s="61"/>
      <c r="N2022" s="61"/>
      <c r="O2022" s="61"/>
      <c r="P2022" s="61"/>
      <c r="Q2022" s="61"/>
      <c r="R2022" s="61"/>
      <c r="S2022" s="61"/>
    </row>
    <row r="2023" spans="2:19" x14ac:dyDescent="0.25">
      <c r="B2023" s="61"/>
      <c r="C2023" s="61"/>
      <c r="D2023" s="61"/>
      <c r="E2023" s="61"/>
      <c r="F2023" s="61"/>
      <c r="G2023" s="61"/>
      <c r="H2023" s="61"/>
      <c r="I2023" s="61"/>
      <c r="J2023" s="61"/>
      <c r="K2023" s="61"/>
      <c r="L2023" s="61"/>
      <c r="M2023" s="61"/>
      <c r="N2023" s="61"/>
      <c r="O2023" s="61"/>
      <c r="P2023" s="61"/>
      <c r="Q2023" s="61"/>
      <c r="R2023" s="61"/>
      <c r="S2023" s="61"/>
    </row>
    <row r="2024" spans="2:19" x14ac:dyDescent="0.25">
      <c r="B2024" s="61"/>
      <c r="C2024" s="61"/>
      <c r="D2024" s="61"/>
      <c r="E2024" s="61"/>
      <c r="F2024" s="61"/>
      <c r="G2024" s="61"/>
      <c r="H2024" s="61"/>
      <c r="I2024" s="61"/>
      <c r="J2024" s="61"/>
      <c r="K2024" s="61"/>
      <c r="L2024" s="61"/>
      <c r="M2024" s="61"/>
      <c r="N2024" s="61"/>
      <c r="O2024" s="61"/>
      <c r="P2024" s="61"/>
      <c r="Q2024" s="61"/>
      <c r="R2024" s="61"/>
      <c r="S2024" s="61"/>
    </row>
    <row r="2025" spans="2:19" x14ac:dyDescent="0.25">
      <c r="B2025" s="61"/>
      <c r="C2025" s="61"/>
      <c r="D2025" s="61"/>
      <c r="E2025" s="61"/>
      <c r="F2025" s="61"/>
      <c r="G2025" s="61"/>
      <c r="H2025" s="61"/>
      <c r="I2025" s="61"/>
      <c r="J2025" s="61"/>
      <c r="K2025" s="61"/>
      <c r="L2025" s="61"/>
      <c r="M2025" s="61"/>
      <c r="N2025" s="61"/>
      <c r="O2025" s="61"/>
      <c r="P2025" s="61"/>
      <c r="Q2025" s="61"/>
      <c r="R2025" s="61"/>
      <c r="S2025" s="61"/>
    </row>
    <row r="2026" spans="2:19" x14ac:dyDescent="0.25">
      <c r="B2026" s="61"/>
      <c r="C2026" s="61"/>
      <c r="D2026" s="61"/>
      <c r="E2026" s="61"/>
      <c r="F2026" s="61"/>
      <c r="G2026" s="61"/>
      <c r="H2026" s="61"/>
      <c r="I2026" s="61"/>
      <c r="J2026" s="61"/>
      <c r="K2026" s="61"/>
      <c r="L2026" s="61"/>
      <c r="M2026" s="61"/>
      <c r="N2026" s="61"/>
      <c r="O2026" s="61"/>
      <c r="P2026" s="61"/>
      <c r="Q2026" s="61"/>
      <c r="R2026" s="61"/>
      <c r="S2026" s="61"/>
    </row>
    <row r="2027" spans="2:19" x14ac:dyDescent="0.25">
      <c r="B2027" s="61"/>
      <c r="C2027" s="61"/>
      <c r="D2027" s="61"/>
      <c r="E2027" s="61"/>
      <c r="F2027" s="61"/>
      <c r="G2027" s="61"/>
      <c r="H2027" s="61"/>
      <c r="I2027" s="61"/>
      <c r="J2027" s="61"/>
      <c r="K2027" s="61"/>
      <c r="L2027" s="61"/>
      <c r="M2027" s="61"/>
      <c r="N2027" s="61"/>
      <c r="O2027" s="61"/>
      <c r="P2027" s="61"/>
      <c r="Q2027" s="61"/>
      <c r="R2027" s="61"/>
      <c r="S2027" s="61"/>
    </row>
    <row r="2028" spans="2:19" x14ac:dyDescent="0.25">
      <c r="B2028" s="61"/>
      <c r="C2028" s="61"/>
      <c r="D2028" s="61"/>
      <c r="E2028" s="61"/>
      <c r="F2028" s="61"/>
      <c r="G2028" s="61"/>
      <c r="H2028" s="61"/>
      <c r="I2028" s="61"/>
      <c r="J2028" s="61"/>
      <c r="K2028" s="61"/>
      <c r="L2028" s="61"/>
      <c r="M2028" s="61"/>
      <c r="N2028" s="61"/>
      <c r="O2028" s="61"/>
      <c r="P2028" s="61"/>
      <c r="Q2028" s="61"/>
      <c r="R2028" s="61"/>
      <c r="S2028" s="61"/>
    </row>
    <row r="2029" spans="2:19" x14ac:dyDescent="0.25">
      <c r="B2029" s="61"/>
      <c r="C2029" s="61"/>
      <c r="D2029" s="61"/>
      <c r="E2029" s="61"/>
      <c r="F2029" s="61"/>
      <c r="G2029" s="61"/>
      <c r="H2029" s="61"/>
      <c r="I2029" s="61"/>
      <c r="J2029" s="61"/>
      <c r="K2029" s="61"/>
      <c r="L2029" s="61"/>
      <c r="M2029" s="61"/>
      <c r="N2029" s="61"/>
      <c r="O2029" s="61"/>
      <c r="P2029" s="61"/>
      <c r="Q2029" s="61"/>
      <c r="R2029" s="61"/>
      <c r="S2029" s="61"/>
    </row>
    <row r="2030" spans="2:19" x14ac:dyDescent="0.25">
      <c r="B2030" s="61"/>
      <c r="C2030" s="61"/>
      <c r="D2030" s="61"/>
      <c r="E2030" s="61"/>
      <c r="F2030" s="61"/>
      <c r="G2030" s="61"/>
      <c r="H2030" s="61"/>
      <c r="I2030" s="61"/>
      <c r="J2030" s="61"/>
      <c r="K2030" s="61"/>
      <c r="L2030" s="61"/>
      <c r="M2030" s="61"/>
      <c r="N2030" s="61"/>
      <c r="O2030" s="61"/>
      <c r="P2030" s="61"/>
      <c r="Q2030" s="61"/>
      <c r="R2030" s="61"/>
      <c r="S2030" s="61"/>
    </row>
    <row r="2031" spans="2:19" x14ac:dyDescent="0.25">
      <c r="B2031" s="61"/>
      <c r="C2031" s="61"/>
      <c r="D2031" s="61"/>
      <c r="E2031" s="61"/>
      <c r="F2031" s="61"/>
      <c r="G2031" s="61"/>
      <c r="H2031" s="61"/>
      <c r="I2031" s="61"/>
      <c r="J2031" s="61"/>
      <c r="K2031" s="61"/>
      <c r="L2031" s="61"/>
      <c r="M2031" s="61"/>
      <c r="N2031" s="61"/>
      <c r="O2031" s="61"/>
      <c r="P2031" s="61"/>
      <c r="Q2031" s="61"/>
      <c r="R2031" s="61"/>
      <c r="S2031" s="61"/>
    </row>
    <row r="2032" spans="2:19" x14ac:dyDescent="0.25">
      <c r="B2032" s="61"/>
      <c r="C2032" s="61"/>
      <c r="D2032" s="61"/>
      <c r="E2032" s="61"/>
      <c r="F2032" s="61"/>
      <c r="G2032" s="61"/>
      <c r="H2032" s="61"/>
      <c r="I2032" s="61"/>
      <c r="J2032" s="61"/>
      <c r="K2032" s="61"/>
      <c r="L2032" s="61"/>
      <c r="M2032" s="61"/>
      <c r="N2032" s="61"/>
      <c r="O2032" s="61"/>
      <c r="P2032" s="61"/>
      <c r="Q2032" s="61"/>
      <c r="R2032" s="61"/>
      <c r="S2032" s="61"/>
    </row>
    <row r="2033" spans="2:19" x14ac:dyDescent="0.25">
      <c r="B2033" s="61"/>
      <c r="C2033" s="61"/>
      <c r="D2033" s="61"/>
      <c r="E2033" s="61"/>
      <c r="F2033" s="61"/>
      <c r="G2033" s="61"/>
      <c r="H2033" s="61"/>
      <c r="I2033" s="61"/>
      <c r="J2033" s="61"/>
      <c r="K2033" s="61"/>
      <c r="L2033" s="61"/>
      <c r="M2033" s="61"/>
      <c r="N2033" s="61"/>
      <c r="O2033" s="61"/>
      <c r="P2033" s="61"/>
      <c r="Q2033" s="61"/>
      <c r="R2033" s="61"/>
      <c r="S2033" s="61"/>
    </row>
    <row r="2034" spans="2:19" x14ac:dyDescent="0.25">
      <c r="B2034" s="61"/>
      <c r="C2034" s="61"/>
      <c r="D2034" s="61"/>
      <c r="E2034" s="61"/>
      <c r="F2034" s="61"/>
      <c r="G2034" s="61"/>
      <c r="H2034" s="61"/>
      <c r="I2034" s="61"/>
      <c r="J2034" s="61"/>
      <c r="K2034" s="61"/>
      <c r="L2034" s="61"/>
      <c r="M2034" s="61"/>
      <c r="N2034" s="61"/>
      <c r="O2034" s="61"/>
      <c r="P2034" s="61"/>
      <c r="Q2034" s="61"/>
      <c r="R2034" s="61"/>
      <c r="S2034" s="61"/>
    </row>
    <row r="2035" spans="2:19" x14ac:dyDescent="0.25">
      <c r="B2035" s="61"/>
      <c r="C2035" s="61"/>
      <c r="D2035" s="61"/>
      <c r="E2035" s="61"/>
      <c r="F2035" s="61"/>
      <c r="G2035" s="61"/>
      <c r="H2035" s="61"/>
      <c r="I2035" s="61"/>
      <c r="J2035" s="61"/>
      <c r="K2035" s="61"/>
      <c r="L2035" s="61"/>
      <c r="M2035" s="61"/>
      <c r="N2035" s="61"/>
      <c r="O2035" s="61"/>
      <c r="P2035" s="61"/>
      <c r="Q2035" s="61"/>
      <c r="R2035" s="61"/>
      <c r="S2035" s="61"/>
    </row>
    <row r="2036" spans="2:19" x14ac:dyDescent="0.25">
      <c r="B2036" s="61"/>
      <c r="C2036" s="61"/>
      <c r="D2036" s="61"/>
      <c r="E2036" s="61"/>
      <c r="F2036" s="61"/>
      <c r="G2036" s="61"/>
      <c r="H2036" s="61"/>
      <c r="I2036" s="61"/>
      <c r="J2036" s="61"/>
      <c r="K2036" s="61"/>
      <c r="L2036" s="61"/>
      <c r="M2036" s="61"/>
      <c r="N2036" s="61"/>
      <c r="O2036" s="61"/>
      <c r="P2036" s="61"/>
      <c r="Q2036" s="61"/>
      <c r="R2036" s="61"/>
      <c r="S2036" s="61"/>
    </row>
    <row r="2037" spans="2:19" x14ac:dyDescent="0.25">
      <c r="B2037" s="61"/>
      <c r="C2037" s="61"/>
      <c r="D2037" s="61"/>
      <c r="E2037" s="61"/>
      <c r="F2037" s="61"/>
      <c r="G2037" s="61"/>
      <c r="H2037" s="61"/>
      <c r="I2037" s="61"/>
      <c r="J2037" s="61"/>
      <c r="K2037" s="61"/>
      <c r="L2037" s="61"/>
      <c r="M2037" s="61"/>
      <c r="N2037" s="61"/>
      <c r="O2037" s="61"/>
      <c r="P2037" s="61"/>
      <c r="Q2037" s="61"/>
      <c r="R2037" s="61"/>
      <c r="S2037" s="61"/>
    </row>
    <row r="2038" spans="2:19" x14ac:dyDescent="0.25">
      <c r="B2038" s="61"/>
      <c r="C2038" s="61"/>
      <c r="D2038" s="61"/>
      <c r="E2038" s="61"/>
      <c r="F2038" s="61"/>
      <c r="G2038" s="61"/>
      <c r="H2038" s="61"/>
      <c r="I2038" s="61"/>
      <c r="J2038" s="61"/>
      <c r="K2038" s="61"/>
      <c r="L2038" s="61"/>
      <c r="M2038" s="61"/>
      <c r="N2038" s="61"/>
      <c r="O2038" s="61"/>
      <c r="P2038" s="61"/>
      <c r="Q2038" s="61"/>
      <c r="R2038" s="61"/>
      <c r="S2038" s="61"/>
    </row>
    <row r="2039" spans="2:19" x14ac:dyDescent="0.25">
      <c r="B2039" s="61"/>
      <c r="C2039" s="61"/>
      <c r="D2039" s="61"/>
      <c r="E2039" s="61"/>
      <c r="F2039" s="61"/>
      <c r="G2039" s="61"/>
      <c r="H2039" s="61"/>
      <c r="I2039" s="61"/>
      <c r="J2039" s="61"/>
      <c r="K2039" s="61"/>
      <c r="L2039" s="61"/>
      <c r="M2039" s="61"/>
      <c r="N2039" s="61"/>
      <c r="O2039" s="61"/>
      <c r="P2039" s="61"/>
      <c r="Q2039" s="61"/>
      <c r="R2039" s="61"/>
      <c r="S2039" s="61"/>
    </row>
    <row r="2040" spans="2:19" x14ac:dyDescent="0.25">
      <c r="B2040" s="61"/>
      <c r="C2040" s="61"/>
      <c r="D2040" s="61"/>
      <c r="E2040" s="61"/>
      <c r="F2040" s="61"/>
      <c r="G2040" s="61"/>
      <c r="H2040" s="61"/>
      <c r="I2040" s="61"/>
      <c r="J2040" s="61"/>
      <c r="K2040" s="61"/>
      <c r="L2040" s="61"/>
      <c r="M2040" s="61"/>
      <c r="N2040" s="61"/>
      <c r="O2040" s="61"/>
      <c r="P2040" s="61"/>
      <c r="Q2040" s="61"/>
      <c r="R2040" s="61"/>
      <c r="S2040" s="61"/>
    </row>
    <row r="2041" spans="2:19" x14ac:dyDescent="0.25">
      <c r="B2041" s="61"/>
      <c r="C2041" s="61"/>
      <c r="D2041" s="61"/>
      <c r="E2041" s="61"/>
      <c r="F2041" s="61"/>
      <c r="G2041" s="61"/>
      <c r="H2041" s="61"/>
      <c r="I2041" s="61"/>
      <c r="J2041" s="61"/>
      <c r="K2041" s="61"/>
      <c r="L2041" s="61"/>
      <c r="M2041" s="61"/>
      <c r="N2041" s="61"/>
      <c r="O2041" s="61"/>
      <c r="P2041" s="61"/>
      <c r="Q2041" s="61"/>
      <c r="R2041" s="61"/>
      <c r="S2041" s="61"/>
    </row>
    <row r="2042" spans="2:19" x14ac:dyDescent="0.25">
      <c r="B2042" s="61"/>
      <c r="C2042" s="61"/>
      <c r="D2042" s="61"/>
      <c r="E2042" s="61"/>
      <c r="F2042" s="61"/>
      <c r="G2042" s="61"/>
      <c r="H2042" s="61"/>
      <c r="I2042" s="61"/>
      <c r="J2042" s="61"/>
      <c r="K2042" s="61"/>
      <c r="L2042" s="61"/>
      <c r="M2042" s="61"/>
      <c r="N2042" s="61"/>
      <c r="O2042" s="61"/>
      <c r="P2042" s="61"/>
      <c r="Q2042" s="61"/>
      <c r="R2042" s="61"/>
      <c r="S2042" s="61"/>
    </row>
    <row r="2043" spans="2:19" x14ac:dyDescent="0.25">
      <c r="B2043" s="61"/>
      <c r="C2043" s="61"/>
      <c r="D2043" s="61"/>
      <c r="E2043" s="61"/>
      <c r="F2043" s="61"/>
      <c r="G2043" s="61"/>
      <c r="H2043" s="61"/>
      <c r="I2043" s="61"/>
      <c r="J2043" s="61"/>
      <c r="K2043" s="61"/>
      <c r="L2043" s="61"/>
      <c r="M2043" s="61"/>
      <c r="N2043" s="61"/>
      <c r="O2043" s="61"/>
      <c r="P2043" s="61"/>
      <c r="Q2043" s="61"/>
      <c r="R2043" s="61"/>
      <c r="S2043" s="61"/>
    </row>
  </sheetData>
  <mergeCells count="3">
    <mergeCell ref="B5:B7"/>
    <mergeCell ref="U5:U7"/>
    <mergeCell ref="C5:T6"/>
  </mergeCells>
  <phoneticPr fontId="0" type="noConversion"/>
  <printOptions gridLinesSet="0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1"/>
  <sheetViews>
    <sheetView showGridLines="0" topLeftCell="A4" zoomScaleNormal="100" zoomScaleSheetLayoutView="100" workbookViewId="0">
      <selection activeCell="N21" sqref="N21"/>
    </sheetView>
  </sheetViews>
  <sheetFormatPr defaultRowHeight="15.75" x14ac:dyDescent="0.25"/>
  <cols>
    <col min="11" max="11" width="8.796875" style="2"/>
  </cols>
  <sheetData>
    <row r="1" spans="2:11" x14ac:dyDescent="0.25">
      <c r="K1" s="140" t="s">
        <v>77</v>
      </c>
    </row>
    <row r="2" spans="2:11" x14ac:dyDescent="0.25">
      <c r="K2" s="141" t="s">
        <v>78</v>
      </c>
    </row>
    <row r="3" spans="2:11" ht="16.5" thickBot="1" x14ac:dyDescent="0.3"/>
    <row r="4" spans="2:11" ht="60.75" thickBot="1" x14ac:dyDescent="0.3">
      <c r="B4" s="70" t="s">
        <v>18</v>
      </c>
      <c r="C4" s="71" t="s">
        <v>23</v>
      </c>
      <c r="D4" s="71" t="s">
        <v>22</v>
      </c>
      <c r="E4" s="71" t="s">
        <v>24</v>
      </c>
    </row>
    <row r="5" spans="2:11" ht="16.5" thickBot="1" x14ac:dyDescent="0.3">
      <c r="B5" s="86">
        <v>1996</v>
      </c>
      <c r="C5" s="87">
        <v>296163</v>
      </c>
      <c r="D5" s="88">
        <v>1840556</v>
      </c>
      <c r="E5" s="137">
        <f t="shared" ref="E5:E21" si="0">C5/D5*100</f>
        <v>16.090952951173453</v>
      </c>
      <c r="F5" s="97">
        <v>16.09</v>
      </c>
    </row>
    <row r="6" spans="2:11" ht="16.5" thickBot="1" x14ac:dyDescent="0.3">
      <c r="B6" s="72">
        <v>1997</v>
      </c>
      <c r="C6" s="73">
        <v>336512</v>
      </c>
      <c r="D6" s="89">
        <v>1982423</v>
      </c>
      <c r="E6" s="137">
        <f t="shared" si="0"/>
        <v>16.974782879335034</v>
      </c>
      <c r="F6" s="97">
        <v>16.97</v>
      </c>
    </row>
    <row r="7" spans="2:11" ht="16.5" thickBot="1" x14ac:dyDescent="0.3">
      <c r="B7" s="72">
        <v>1998</v>
      </c>
      <c r="C7" s="73">
        <v>370048</v>
      </c>
      <c r="D7" s="89">
        <v>2168884</v>
      </c>
      <c r="E7" s="137">
        <f t="shared" si="0"/>
        <v>17.061677802962262</v>
      </c>
      <c r="F7" s="97">
        <v>17.059999999999999</v>
      </c>
    </row>
    <row r="8" spans="2:11" ht="16.5" thickBot="1" x14ac:dyDescent="0.3">
      <c r="B8" s="72">
        <v>1999</v>
      </c>
      <c r="C8" s="73">
        <v>399923</v>
      </c>
      <c r="D8" s="89">
        <v>2267275</v>
      </c>
      <c r="E8" s="137">
        <f t="shared" si="0"/>
        <v>17.638927787762842</v>
      </c>
      <c r="F8" s="97">
        <v>17.64</v>
      </c>
    </row>
    <row r="9" spans="2:11" ht="16.5" thickBot="1" x14ac:dyDescent="0.3">
      <c r="B9" s="72">
        <v>2000</v>
      </c>
      <c r="C9" s="73">
        <v>427183</v>
      </c>
      <c r="D9" s="89">
        <v>2399700</v>
      </c>
      <c r="E9" s="137">
        <f t="shared" si="0"/>
        <v>17.8015168562737</v>
      </c>
      <c r="F9" s="96">
        <v>17.8</v>
      </c>
    </row>
    <row r="10" spans="2:11" ht="16.5" thickBot="1" x14ac:dyDescent="0.3">
      <c r="B10" s="72">
        <v>2001</v>
      </c>
      <c r="C10" s="73">
        <v>457512</v>
      </c>
      <c r="D10" s="89">
        <v>2591574</v>
      </c>
      <c r="E10" s="137">
        <f t="shared" si="0"/>
        <v>17.653827365145659</v>
      </c>
      <c r="F10" s="97">
        <v>17.649999999999999</v>
      </c>
    </row>
    <row r="11" spans="2:11" ht="16.5" thickBot="1" x14ac:dyDescent="0.3">
      <c r="B11" s="72">
        <v>2002</v>
      </c>
      <c r="C11" s="73">
        <v>497455</v>
      </c>
      <c r="D11" s="89">
        <v>2704466</v>
      </c>
      <c r="E11" s="137">
        <f t="shared" si="0"/>
        <v>18.393834494499099</v>
      </c>
      <c r="F11" s="97">
        <v>18.39</v>
      </c>
    </row>
    <row r="12" spans="2:11" ht="16.5" thickBot="1" x14ac:dyDescent="0.3">
      <c r="B12" s="72">
        <v>2003</v>
      </c>
      <c r="C12" s="73">
        <v>521513</v>
      </c>
      <c r="D12" s="89">
        <v>2833197</v>
      </c>
      <c r="E12" s="137">
        <f t="shared" si="0"/>
        <v>18.407226888917361</v>
      </c>
      <c r="F12" s="97">
        <v>18.41</v>
      </c>
    </row>
    <row r="13" spans="2:11" ht="16.5" thickBot="1" x14ac:dyDescent="0.3">
      <c r="B13" s="72">
        <v>2004</v>
      </c>
      <c r="C13" s="73">
        <v>545537</v>
      </c>
      <c r="D13" s="89">
        <v>3087777</v>
      </c>
      <c r="E13" s="137">
        <f t="shared" si="0"/>
        <v>17.667629495264716</v>
      </c>
      <c r="F13" s="97">
        <v>17.670000000000002</v>
      </c>
    </row>
    <row r="14" spans="2:11" ht="16.5" thickBot="1" x14ac:dyDescent="0.3">
      <c r="B14" s="72">
        <v>2005</v>
      </c>
      <c r="C14" s="73">
        <v>585591.94561900012</v>
      </c>
      <c r="D14" s="89">
        <v>3288493</v>
      </c>
      <c r="E14" s="137">
        <f t="shared" si="0"/>
        <v>17.807304002745333</v>
      </c>
      <c r="F14" s="96">
        <v>17.809999999999999</v>
      </c>
    </row>
    <row r="15" spans="2:11" ht="16.5" thickBot="1" x14ac:dyDescent="0.3">
      <c r="B15" s="72">
        <v>2006</v>
      </c>
      <c r="C15" s="73">
        <v>616407.7164092001</v>
      </c>
      <c r="D15" s="89">
        <v>3530252</v>
      </c>
      <c r="E15" s="137">
        <f t="shared" si="0"/>
        <v>17.460728480833666</v>
      </c>
      <c r="F15" s="97">
        <v>17.600000000000001</v>
      </c>
    </row>
    <row r="16" spans="2:11" ht="16.5" thickBot="1" x14ac:dyDescent="0.3">
      <c r="B16" s="72">
        <v>2007</v>
      </c>
      <c r="C16" s="73">
        <v>673982.35395439994</v>
      </c>
      <c r="D16" s="89">
        <v>3856629</v>
      </c>
      <c r="E16" s="137">
        <f t="shared" si="0"/>
        <v>17.475944768200414</v>
      </c>
      <c r="F16" s="97">
        <v>17.46</v>
      </c>
    </row>
    <row r="17" spans="2:6" ht="16.5" thickBot="1" x14ac:dyDescent="0.3">
      <c r="B17" s="72">
        <v>2008</v>
      </c>
      <c r="C17" s="73">
        <v>717731.96112399991</v>
      </c>
      <c r="D17" s="92">
        <v>4037564</v>
      </c>
      <c r="E17" s="137">
        <f t="shared" si="0"/>
        <v>17.776361219884066</v>
      </c>
      <c r="F17" s="97">
        <v>17.78</v>
      </c>
    </row>
    <row r="18" spans="2:6" ht="16.5" thickBot="1" x14ac:dyDescent="0.3">
      <c r="B18" s="72">
        <v>2009</v>
      </c>
      <c r="C18" s="73">
        <v>787587.92508059996</v>
      </c>
      <c r="D18" s="93">
        <v>3945505</v>
      </c>
      <c r="E18" s="137">
        <f t="shared" si="0"/>
        <v>19.961650665265914</v>
      </c>
      <c r="F18" s="96">
        <v>19.96</v>
      </c>
    </row>
    <row r="19" spans="2:6" ht="16.5" thickBot="1" x14ac:dyDescent="0.3">
      <c r="B19" s="74">
        <v>2010</v>
      </c>
      <c r="C19" s="75">
        <v>791239.44868647167</v>
      </c>
      <c r="D19" s="93">
        <v>4032952</v>
      </c>
      <c r="E19" s="137">
        <f t="shared" si="0"/>
        <v>19.619361913716595</v>
      </c>
      <c r="F19" s="96">
        <v>19.62</v>
      </c>
    </row>
    <row r="20" spans="2:6" ht="16.5" thickBot="1" x14ac:dyDescent="0.3">
      <c r="B20" s="72">
        <v>2011</v>
      </c>
      <c r="C20" s="73">
        <v>806544</v>
      </c>
      <c r="D20" s="93">
        <v>4095355</v>
      </c>
      <c r="E20" s="137">
        <f t="shared" si="0"/>
        <v>19.69411687143117</v>
      </c>
      <c r="F20" s="97">
        <v>19.690000000000001</v>
      </c>
    </row>
    <row r="21" spans="2:6" ht="16.5" thickBot="1" x14ac:dyDescent="0.3">
      <c r="B21" s="78">
        <v>2012</v>
      </c>
      <c r="C21" s="79">
        <v>831107</v>
      </c>
      <c r="D21" s="93">
        <v>4118386</v>
      </c>
      <c r="E21" s="138">
        <f t="shared" si="0"/>
        <v>20.180405624921995</v>
      </c>
      <c r="F21" s="97">
        <v>20.18</v>
      </c>
    </row>
    <row r="22" spans="2:6" ht="16.5" thickBot="1" x14ac:dyDescent="0.3">
      <c r="B22" s="74">
        <v>2013</v>
      </c>
      <c r="C22" s="75">
        <v>826111</v>
      </c>
      <c r="D22" s="93">
        <v>4169011</v>
      </c>
      <c r="E22" s="139">
        <f t="shared" ref="E22:E27" si="1">C22/D22*100</f>
        <v>19.815514998641166</v>
      </c>
      <c r="F22" s="96">
        <v>19.82</v>
      </c>
    </row>
    <row r="23" spans="2:6" ht="16.5" thickBot="1" x14ac:dyDescent="0.3">
      <c r="B23" s="74">
        <v>2014</v>
      </c>
      <c r="C23" s="91">
        <v>847959.53543139552</v>
      </c>
      <c r="D23" s="93">
        <v>4377991</v>
      </c>
      <c r="E23" s="138">
        <f t="shared" si="1"/>
        <v>19.368690694690681</v>
      </c>
      <c r="F23" s="97">
        <v>19.37</v>
      </c>
    </row>
    <row r="24" spans="2:6" ht="16.5" thickBot="1" x14ac:dyDescent="0.3">
      <c r="B24" s="72">
        <v>2015</v>
      </c>
      <c r="C24" s="73">
        <v>870711.23595600005</v>
      </c>
      <c r="D24" s="95">
        <v>4651813</v>
      </c>
      <c r="E24" s="138">
        <f t="shared" si="1"/>
        <v>18.717674935686368</v>
      </c>
      <c r="F24" s="96">
        <v>18.72</v>
      </c>
    </row>
    <row r="25" spans="2:6" ht="16.5" thickBot="1" x14ac:dyDescent="0.3">
      <c r="B25" s="72">
        <v>2016</v>
      </c>
      <c r="C25" s="73">
        <v>899917.32129580004</v>
      </c>
      <c r="D25" s="98">
        <v>4843030</v>
      </c>
      <c r="E25" s="138">
        <f t="shared" si="1"/>
        <v>18.581700325948837</v>
      </c>
      <c r="F25" s="96">
        <v>18.579999999999998</v>
      </c>
    </row>
    <row r="26" spans="2:6" ht="16.5" thickBot="1" x14ac:dyDescent="0.3">
      <c r="B26" s="72">
        <v>2017</v>
      </c>
      <c r="C26" s="73">
        <v>936399.69517900003</v>
      </c>
      <c r="D26" s="98">
        <v>5179344</v>
      </c>
      <c r="E26" s="138">
        <f t="shared" si="1"/>
        <v>18.079503797758946</v>
      </c>
      <c r="F26" s="96">
        <v>18.079999999999998</v>
      </c>
    </row>
    <row r="27" spans="2:6" ht="16.5" thickBot="1" x14ac:dyDescent="0.3">
      <c r="B27" s="78">
        <v>2018</v>
      </c>
      <c r="C27" s="79">
        <v>998546</v>
      </c>
      <c r="D27" s="152">
        <v>5475773</v>
      </c>
      <c r="E27" s="154">
        <f t="shared" si="1"/>
        <v>18.235708456139434</v>
      </c>
      <c r="F27" s="96">
        <v>18.239999999999998</v>
      </c>
    </row>
    <row r="28" spans="2:6" ht="16.5" thickBot="1" x14ac:dyDescent="0.3">
      <c r="B28" s="155">
        <v>2019</v>
      </c>
      <c r="C28" s="73">
        <v>1088602.7827951999</v>
      </c>
      <c r="D28" s="153">
        <v>5888869</v>
      </c>
      <c r="E28" s="154">
        <v>18.799804654145138</v>
      </c>
      <c r="F28" s="96">
        <v>18.8</v>
      </c>
    </row>
    <row r="29" spans="2:6" ht="16.5" thickBot="1" x14ac:dyDescent="0.3">
      <c r="B29" s="155">
        <v>2020</v>
      </c>
      <c r="C29" s="73">
        <v>1253907.6686152001</v>
      </c>
      <c r="D29" s="153">
        <v>5828318</v>
      </c>
      <c r="E29" s="154">
        <f t="shared" ref="E29:E30" si="2">C29/D29*100</f>
        <v>21.514057205101029</v>
      </c>
      <c r="F29" s="96">
        <v>21.51</v>
      </c>
    </row>
    <row r="30" spans="2:6" ht="16.5" thickBot="1" x14ac:dyDescent="0.3">
      <c r="B30" s="155">
        <v>2021</v>
      </c>
      <c r="C30" s="73">
        <v>1335724.09732862</v>
      </c>
      <c r="D30" s="153">
        <v>6307755</v>
      </c>
      <c r="E30" s="154">
        <f t="shared" si="2"/>
        <v>21.175903270317569</v>
      </c>
      <c r="F30" s="96">
        <v>21.18</v>
      </c>
    </row>
    <row r="31" spans="2:6" ht="16.5" thickBot="1" x14ac:dyDescent="0.3">
      <c r="B31" s="155">
        <v>2022</v>
      </c>
      <c r="C31" s="73">
        <v>1405853.92047359</v>
      </c>
      <c r="D31" s="153">
        <v>7049872</v>
      </c>
      <c r="E31" s="154">
        <f t="shared" ref="E31" si="3">C31/D31*100</f>
        <v>19.941552420718985</v>
      </c>
      <c r="F31" s="96">
        <v>19.940000000000001</v>
      </c>
    </row>
  </sheetData>
  <pageMargins left="0.78740157480314965" right="0.78740157480314965" top="0.59055118110236227" bottom="0.59055118110236227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042"/>
  <sheetViews>
    <sheetView showGridLines="0" tabSelected="1" zoomScaleNormal="100" zoomScaleSheetLayoutView="100" workbookViewId="0">
      <selection activeCell="P25" sqref="P25"/>
    </sheetView>
  </sheetViews>
  <sheetFormatPr defaultColWidth="9.796875" defaultRowHeight="15.75" x14ac:dyDescent="0.25"/>
  <cols>
    <col min="1" max="1" width="1.5" customWidth="1"/>
    <col min="2" max="2" width="20.69921875" style="1" customWidth="1"/>
    <col min="3" max="4" width="5.59765625" style="3" customWidth="1"/>
    <col min="5" max="5" width="5.59765625" style="36" customWidth="1"/>
    <col min="6" max="10" width="5.59765625" customWidth="1"/>
    <col min="11" max="13" width="5.59765625" style="63" customWidth="1"/>
  </cols>
  <sheetData>
    <row r="1" spans="2:13" ht="15" customHeight="1" x14ac:dyDescent="0.25">
      <c r="B1" s="142"/>
      <c r="C1" s="6"/>
      <c r="D1" s="6"/>
      <c r="F1" s="143"/>
      <c r="G1" s="143"/>
      <c r="H1" s="143"/>
      <c r="I1" s="143"/>
      <c r="J1" s="143"/>
      <c r="M1" s="121" t="s">
        <v>75</v>
      </c>
    </row>
    <row r="2" spans="2:13" ht="15" customHeight="1" x14ac:dyDescent="0.25">
      <c r="B2" s="144"/>
      <c r="C2" s="145"/>
      <c r="D2" s="145"/>
      <c r="E2" s="145"/>
      <c r="F2" s="145"/>
      <c r="G2" s="143"/>
      <c r="H2" s="143"/>
      <c r="I2" s="143"/>
      <c r="J2" s="143"/>
      <c r="K2" s="77"/>
      <c r="L2" s="77"/>
      <c r="M2" s="122" t="s">
        <v>76</v>
      </c>
    </row>
    <row r="3" spans="2:13" ht="15" customHeight="1" x14ac:dyDescent="0.25">
      <c r="B3" s="162" t="s">
        <v>26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4"/>
    </row>
    <row r="4" spans="2:13" ht="15" customHeight="1" x14ac:dyDescent="0.25">
      <c r="B4" s="165" t="s">
        <v>40</v>
      </c>
      <c r="C4" s="166"/>
      <c r="D4" s="166"/>
      <c r="E4" s="166"/>
      <c r="F4" s="166"/>
      <c r="G4" s="166"/>
      <c r="H4" s="166"/>
      <c r="I4" s="166"/>
      <c r="J4" s="166"/>
      <c r="K4" s="167"/>
      <c r="L4" s="148"/>
      <c r="M4" s="146"/>
    </row>
    <row r="5" spans="2:13" ht="15" customHeight="1" x14ac:dyDescent="0.25">
      <c r="B5" s="147"/>
      <c r="C5" s="65"/>
      <c r="D5" s="65"/>
      <c r="F5" s="36"/>
      <c r="G5" s="76"/>
      <c r="H5" s="76"/>
      <c r="I5" s="76"/>
      <c r="J5" s="76"/>
      <c r="K5" s="82"/>
      <c r="L5" s="82"/>
      <c r="M5" s="82" t="s">
        <v>19</v>
      </c>
    </row>
    <row r="6" spans="2:13" ht="15" customHeight="1" x14ac:dyDescent="0.25">
      <c r="B6" s="147"/>
      <c r="C6" s="65"/>
      <c r="D6" s="65"/>
      <c r="F6" s="36"/>
      <c r="G6" s="76"/>
      <c r="H6" s="76"/>
      <c r="I6" s="76"/>
      <c r="J6" s="76"/>
      <c r="K6" s="82"/>
      <c r="L6" s="82"/>
      <c r="M6" s="104" t="s">
        <v>38</v>
      </c>
    </row>
    <row r="7" spans="2:13" ht="24.75" customHeight="1" x14ac:dyDescent="0.25">
      <c r="B7" s="160"/>
      <c r="C7" s="158" t="s">
        <v>79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2:13" ht="15" customHeight="1" x14ac:dyDescent="0.25">
      <c r="B8" s="161"/>
      <c r="C8" s="99">
        <v>2012</v>
      </c>
      <c r="D8" s="99">
        <v>2013</v>
      </c>
      <c r="E8" s="99">
        <v>2014</v>
      </c>
      <c r="F8" s="99">
        <v>2015</v>
      </c>
      <c r="G8" s="99">
        <v>2016</v>
      </c>
      <c r="H8" s="99">
        <v>2017</v>
      </c>
      <c r="I8" s="99">
        <v>2018</v>
      </c>
      <c r="J8" s="99">
        <v>2019</v>
      </c>
      <c r="K8" s="99">
        <v>2020</v>
      </c>
      <c r="L8" s="99">
        <v>2021</v>
      </c>
      <c r="M8" s="99">
        <v>2022</v>
      </c>
    </row>
    <row r="9" spans="2:13" ht="15" customHeight="1" x14ac:dyDescent="0.25">
      <c r="B9" s="100" t="s">
        <v>106</v>
      </c>
      <c r="C9" s="83">
        <v>28.7</v>
      </c>
      <c r="D9" s="83">
        <v>29.1</v>
      </c>
      <c r="E9" s="83">
        <v>28.9</v>
      </c>
      <c r="F9" s="83">
        <v>28.6</v>
      </c>
      <c r="G9" s="83">
        <v>28.5</v>
      </c>
      <c r="H9" s="94" t="s">
        <v>118</v>
      </c>
      <c r="I9" s="83" t="s">
        <v>120</v>
      </c>
      <c r="J9" s="94" t="s">
        <v>107</v>
      </c>
      <c r="K9" s="94" t="s">
        <v>119</v>
      </c>
      <c r="L9" s="94">
        <v>29.9</v>
      </c>
      <c r="M9" s="94"/>
    </row>
    <row r="10" spans="2:13" ht="15" customHeight="1" x14ac:dyDescent="0.25">
      <c r="B10" s="101" t="s">
        <v>41</v>
      </c>
      <c r="C10" s="83">
        <v>29.7</v>
      </c>
      <c r="D10" s="83">
        <v>30</v>
      </c>
      <c r="E10" s="83">
        <v>30</v>
      </c>
      <c r="F10" s="83">
        <v>29.8</v>
      </c>
      <c r="G10" s="90">
        <v>29.2</v>
      </c>
      <c r="H10" s="83">
        <v>28.8</v>
      </c>
      <c r="I10" s="83">
        <v>28.7</v>
      </c>
      <c r="J10" s="90">
        <v>28.7</v>
      </c>
      <c r="K10" s="90">
        <v>32.700000000000003</v>
      </c>
      <c r="L10" s="83">
        <v>30</v>
      </c>
      <c r="M10" s="90"/>
    </row>
    <row r="11" spans="2:13" ht="15" customHeight="1" x14ac:dyDescent="0.25">
      <c r="B11" s="100" t="s">
        <v>42</v>
      </c>
      <c r="C11" s="83" t="s">
        <v>33</v>
      </c>
      <c r="D11" s="83">
        <v>17.600000000000001</v>
      </c>
      <c r="E11" s="90">
        <v>18.399999999999999</v>
      </c>
      <c r="F11" s="90">
        <v>17.600000000000001</v>
      </c>
      <c r="G11" s="90">
        <v>17.3</v>
      </c>
      <c r="H11" s="83">
        <v>16.8</v>
      </c>
      <c r="I11" s="83">
        <v>16.8</v>
      </c>
      <c r="J11" s="83">
        <v>16.5</v>
      </c>
      <c r="K11" s="90">
        <v>18.7</v>
      </c>
      <c r="L11" s="90">
        <v>18.899999999999999</v>
      </c>
      <c r="M11" s="90"/>
    </row>
    <row r="12" spans="2:13" ht="15" customHeight="1" x14ac:dyDescent="0.25">
      <c r="B12" s="100" t="s">
        <v>43</v>
      </c>
      <c r="C12" s="83">
        <v>20.3</v>
      </c>
      <c r="D12" s="83">
        <v>19.899999999999999</v>
      </c>
      <c r="E12" s="83">
        <v>19.5</v>
      </c>
      <c r="F12" s="90">
        <v>18.8</v>
      </c>
      <c r="G12" s="83">
        <v>18.7</v>
      </c>
      <c r="H12" s="83">
        <v>18.3</v>
      </c>
      <c r="I12" s="83">
        <v>18.5</v>
      </c>
      <c r="J12" s="90">
        <v>18.8</v>
      </c>
      <c r="K12" s="83">
        <v>22</v>
      </c>
      <c r="L12" s="90">
        <v>21.9</v>
      </c>
      <c r="M12" s="90"/>
    </row>
    <row r="13" spans="2:13" ht="15" customHeight="1" x14ac:dyDescent="0.25">
      <c r="B13" s="100" t="s">
        <v>44</v>
      </c>
      <c r="C13" s="83">
        <v>33.6</v>
      </c>
      <c r="D13" s="83">
        <v>34.5</v>
      </c>
      <c r="E13" s="83">
        <v>34.4</v>
      </c>
      <c r="F13" s="90">
        <v>33.700000000000003</v>
      </c>
      <c r="G13" s="90">
        <v>32.5</v>
      </c>
      <c r="H13" s="83">
        <v>32.1</v>
      </c>
      <c r="I13" s="83">
        <v>31.8</v>
      </c>
      <c r="J13" s="83">
        <v>31.7</v>
      </c>
      <c r="K13" s="90">
        <v>33.5</v>
      </c>
      <c r="L13" s="90">
        <v>31.2</v>
      </c>
      <c r="M13" s="90"/>
    </row>
    <row r="14" spans="2:13" ht="15" customHeight="1" x14ac:dyDescent="0.25">
      <c r="B14" s="100" t="s">
        <v>45</v>
      </c>
      <c r="C14" s="83">
        <v>28.9</v>
      </c>
      <c r="D14" s="83">
        <v>29.2</v>
      </c>
      <c r="E14" s="83">
        <v>29.1</v>
      </c>
      <c r="F14" s="83">
        <v>29.4</v>
      </c>
      <c r="G14" s="83">
        <v>29.6</v>
      </c>
      <c r="H14" s="83">
        <v>29.5</v>
      </c>
      <c r="I14" s="83">
        <v>29.7</v>
      </c>
      <c r="J14" s="83">
        <v>30</v>
      </c>
      <c r="K14" s="90">
        <v>32.799999999999997</v>
      </c>
      <c r="L14" s="90" t="s">
        <v>122</v>
      </c>
      <c r="M14" s="90"/>
    </row>
    <row r="15" spans="2:13" ht="15" customHeight="1" x14ac:dyDescent="0.25">
      <c r="B15" s="100" t="s">
        <v>46</v>
      </c>
      <c r="C15" s="83" t="s">
        <v>109</v>
      </c>
      <c r="D15" s="83">
        <v>14.9</v>
      </c>
      <c r="E15" s="83">
        <v>14.9</v>
      </c>
      <c r="F15" s="90">
        <v>16.100000000000001</v>
      </c>
      <c r="G15" s="83">
        <v>16.600000000000001</v>
      </c>
      <c r="H15" s="83">
        <v>16</v>
      </c>
      <c r="I15" s="83">
        <v>16.3</v>
      </c>
      <c r="J15" s="83">
        <v>16.399999999999999</v>
      </c>
      <c r="K15" s="90">
        <v>19.2</v>
      </c>
      <c r="L15" s="90">
        <v>17.399999999999999</v>
      </c>
      <c r="M15" s="90"/>
    </row>
    <row r="16" spans="2:13" ht="15" customHeight="1" x14ac:dyDescent="0.25">
      <c r="B16" s="100" t="s">
        <v>47</v>
      </c>
      <c r="C16" s="83">
        <v>24.2</v>
      </c>
      <c r="D16" s="83">
        <v>23</v>
      </c>
      <c r="E16" s="83">
        <v>21.3</v>
      </c>
      <c r="F16" s="83">
        <v>16.2</v>
      </c>
      <c r="G16" s="83">
        <v>16.100000000000001</v>
      </c>
      <c r="H16" s="83">
        <v>15.1</v>
      </c>
      <c r="I16" s="83">
        <v>14.2</v>
      </c>
      <c r="J16" s="83">
        <v>13.7</v>
      </c>
      <c r="K16" s="90">
        <v>15.3</v>
      </c>
      <c r="L16" s="90">
        <v>13.7</v>
      </c>
      <c r="M16" s="90"/>
    </row>
    <row r="17" spans="2:13" ht="15" customHeight="1" x14ac:dyDescent="0.25">
      <c r="B17" s="100" t="s">
        <v>48</v>
      </c>
      <c r="C17" s="83">
        <v>28.6</v>
      </c>
      <c r="D17" s="83">
        <v>26.6</v>
      </c>
      <c r="E17" s="90">
        <v>26.1</v>
      </c>
      <c r="F17" s="83">
        <v>26.3</v>
      </c>
      <c r="G17" s="83">
        <v>26.6</v>
      </c>
      <c r="H17" s="83" t="s">
        <v>108</v>
      </c>
      <c r="I17" s="83" t="s">
        <v>114</v>
      </c>
      <c r="J17" s="83" t="s">
        <v>128</v>
      </c>
      <c r="K17" s="90" t="s">
        <v>129</v>
      </c>
      <c r="L17" s="90" t="s">
        <v>121</v>
      </c>
      <c r="M17" s="90"/>
    </row>
    <row r="18" spans="2:13" ht="15" customHeight="1" x14ac:dyDescent="0.25">
      <c r="B18" s="100" t="s">
        <v>49</v>
      </c>
      <c r="C18" s="83">
        <v>25.7</v>
      </c>
      <c r="D18" s="83">
        <v>25.9</v>
      </c>
      <c r="E18" s="83">
        <v>25.5</v>
      </c>
      <c r="F18" s="90">
        <v>24.7</v>
      </c>
      <c r="G18" s="90">
        <v>23.8</v>
      </c>
      <c r="H18" s="83">
        <v>23.4</v>
      </c>
      <c r="I18" s="83" t="s">
        <v>111</v>
      </c>
      <c r="J18" s="83" t="s">
        <v>110</v>
      </c>
      <c r="K18" s="90" t="s">
        <v>130</v>
      </c>
      <c r="L18" s="90" t="s">
        <v>118</v>
      </c>
      <c r="M18" s="90"/>
    </row>
    <row r="19" spans="2:13" ht="15" customHeight="1" x14ac:dyDescent="0.25">
      <c r="B19" s="100" t="s">
        <v>50</v>
      </c>
      <c r="C19" s="83">
        <v>33.799999999999997</v>
      </c>
      <c r="D19" s="83">
        <v>34.200000000000003</v>
      </c>
      <c r="E19" s="90">
        <v>34.5</v>
      </c>
      <c r="F19" s="90">
        <v>34.200000000000003</v>
      </c>
      <c r="G19" s="90">
        <v>33.700000000000003</v>
      </c>
      <c r="H19" s="83">
        <v>34</v>
      </c>
      <c r="I19" s="83">
        <v>33.700000000000003</v>
      </c>
      <c r="J19" s="83">
        <v>33.4</v>
      </c>
      <c r="K19" s="83">
        <v>38</v>
      </c>
      <c r="L19" s="90" t="s">
        <v>123</v>
      </c>
      <c r="M19" s="90"/>
    </row>
    <row r="20" spans="2:13" ht="15" customHeight="1" x14ac:dyDescent="0.25">
      <c r="B20" s="100" t="s">
        <v>51</v>
      </c>
      <c r="C20" s="83">
        <v>21.2</v>
      </c>
      <c r="D20" s="83">
        <v>21</v>
      </c>
      <c r="E20" s="90">
        <v>21.5</v>
      </c>
      <c r="F20" s="83">
        <v>21.4</v>
      </c>
      <c r="G20" s="90">
        <v>21.5</v>
      </c>
      <c r="H20" s="83">
        <v>21.2</v>
      </c>
      <c r="I20" s="83">
        <v>21.2</v>
      </c>
      <c r="J20" s="90">
        <v>21.2</v>
      </c>
      <c r="K20" s="90">
        <v>24.1</v>
      </c>
      <c r="L20" s="90">
        <v>22.2</v>
      </c>
      <c r="M20" s="90"/>
    </row>
    <row r="21" spans="2:13" ht="15" customHeight="1" x14ac:dyDescent="0.25">
      <c r="B21" s="100" t="s">
        <v>52</v>
      </c>
      <c r="C21" s="83">
        <v>28.9</v>
      </c>
      <c r="D21" s="83">
        <v>29.4</v>
      </c>
      <c r="E21" s="90">
        <v>29.6</v>
      </c>
      <c r="F21" s="90">
        <v>29.7</v>
      </c>
      <c r="G21" s="90">
        <v>29.2</v>
      </c>
      <c r="H21" s="83">
        <v>28.9</v>
      </c>
      <c r="I21" s="83">
        <v>28.8</v>
      </c>
      <c r="J21" s="90" t="s">
        <v>30</v>
      </c>
      <c r="K21" s="90" t="s">
        <v>115</v>
      </c>
      <c r="L21" s="90" t="s">
        <v>124</v>
      </c>
      <c r="M21" s="90"/>
    </row>
    <row r="22" spans="2:13" ht="15" customHeight="1" x14ac:dyDescent="0.25">
      <c r="B22" s="100" t="s">
        <v>53</v>
      </c>
      <c r="C22" s="83">
        <v>20.8</v>
      </c>
      <c r="D22" s="83">
        <v>22.9</v>
      </c>
      <c r="E22" s="83">
        <v>20.100000000000001</v>
      </c>
      <c r="F22" s="83">
        <v>19.899999999999999</v>
      </c>
      <c r="G22" s="83">
        <v>19.3</v>
      </c>
      <c r="H22" s="83">
        <v>18.3</v>
      </c>
      <c r="I22" s="83">
        <v>17.600000000000001</v>
      </c>
      <c r="J22" s="83">
        <v>18.5</v>
      </c>
      <c r="K22" s="83">
        <v>24.6</v>
      </c>
      <c r="L22" s="83">
        <v>22.3</v>
      </c>
      <c r="M22" s="83"/>
    </row>
    <row r="23" spans="2:13" ht="15" customHeight="1" x14ac:dyDescent="0.25">
      <c r="B23" s="100" t="s">
        <v>54</v>
      </c>
      <c r="C23" s="83">
        <v>14.3</v>
      </c>
      <c r="D23" s="83">
        <v>14.6</v>
      </c>
      <c r="E23" s="90">
        <v>14.4</v>
      </c>
      <c r="F23" s="90">
        <v>14.8</v>
      </c>
      <c r="G23" s="90">
        <v>14.9</v>
      </c>
      <c r="H23" s="83">
        <v>14.7</v>
      </c>
      <c r="I23" s="83">
        <v>15.2</v>
      </c>
      <c r="J23" s="90" t="s">
        <v>112</v>
      </c>
      <c r="K23" s="90" t="s">
        <v>131</v>
      </c>
      <c r="L23" s="90">
        <v>19.3</v>
      </c>
      <c r="M23" s="90"/>
    </row>
    <row r="24" spans="2:13" ht="15" customHeight="1" x14ac:dyDescent="0.25">
      <c r="B24" s="100" t="s">
        <v>55</v>
      </c>
      <c r="C24" s="83" t="s">
        <v>34</v>
      </c>
      <c r="D24" s="83">
        <v>15.4</v>
      </c>
      <c r="E24" s="90">
        <v>15.3</v>
      </c>
      <c r="F24" s="90">
        <v>15.7</v>
      </c>
      <c r="G24" s="90">
        <v>15.4</v>
      </c>
      <c r="H24" s="83">
        <v>15.1</v>
      </c>
      <c r="I24" s="83">
        <v>15.8</v>
      </c>
      <c r="J24" s="90">
        <v>16.5</v>
      </c>
      <c r="K24" s="90" t="s">
        <v>116</v>
      </c>
      <c r="L24" s="90" t="s">
        <v>125</v>
      </c>
      <c r="M24" s="90"/>
    </row>
    <row r="25" spans="2:13" ht="15" customHeight="1" x14ac:dyDescent="0.25">
      <c r="B25" s="100" t="s">
        <v>56</v>
      </c>
      <c r="C25" s="83">
        <v>21.2</v>
      </c>
      <c r="D25" s="83">
        <v>21.4</v>
      </c>
      <c r="E25" s="83">
        <v>21.1</v>
      </c>
      <c r="F25" s="90">
        <v>20.7</v>
      </c>
      <c r="G25" s="90">
        <v>20.3</v>
      </c>
      <c r="H25" s="83">
        <v>21</v>
      </c>
      <c r="I25" s="83">
        <v>21.4</v>
      </c>
      <c r="J25" s="83">
        <v>21.7</v>
      </c>
      <c r="K25" s="83">
        <v>24.3</v>
      </c>
      <c r="L25" s="83">
        <v>21.9</v>
      </c>
      <c r="M25" s="83"/>
    </row>
    <row r="26" spans="2:13" ht="15" customHeight="1" x14ac:dyDescent="0.25">
      <c r="B26" s="100" t="s">
        <v>57</v>
      </c>
      <c r="C26" s="83">
        <v>21.1</v>
      </c>
      <c r="D26" s="83">
        <v>20.7</v>
      </c>
      <c r="E26" s="90">
        <v>19.7</v>
      </c>
      <c r="F26" s="83">
        <v>19</v>
      </c>
      <c r="G26" s="83">
        <v>18.8</v>
      </c>
      <c r="H26" s="83">
        <v>18.2</v>
      </c>
      <c r="I26" s="83">
        <v>17.600000000000001</v>
      </c>
      <c r="J26" s="90">
        <v>16.600000000000001</v>
      </c>
      <c r="K26" s="90">
        <v>18.3</v>
      </c>
      <c r="L26" s="90">
        <v>17.8</v>
      </c>
      <c r="M26" s="90"/>
    </row>
    <row r="27" spans="2:13" ht="15" customHeight="1" x14ac:dyDescent="0.25">
      <c r="B27" s="100" t="s">
        <v>20</v>
      </c>
      <c r="C27" s="83">
        <v>18.7</v>
      </c>
      <c r="D27" s="83">
        <v>18.3</v>
      </c>
      <c r="E27" s="90">
        <v>17.8</v>
      </c>
      <c r="F27" s="90">
        <v>16.399999999999999</v>
      </c>
      <c r="G27" s="90">
        <v>16.399999999999999</v>
      </c>
      <c r="H27" s="83">
        <v>15.3</v>
      </c>
      <c r="I27" s="83">
        <v>14.7</v>
      </c>
      <c r="J27" s="83">
        <v>14.5</v>
      </c>
      <c r="K27" s="83">
        <v>19.7</v>
      </c>
      <c r="L27" s="83">
        <v>18</v>
      </c>
      <c r="M27" s="83"/>
    </row>
    <row r="28" spans="2:13" ht="15" customHeight="1" x14ac:dyDescent="0.25">
      <c r="B28" s="100" t="s">
        <v>58</v>
      </c>
      <c r="C28" s="83">
        <v>31.4</v>
      </c>
      <c r="D28" s="83">
        <v>31.5</v>
      </c>
      <c r="E28" s="83">
        <v>31.3</v>
      </c>
      <c r="F28" s="90">
        <v>30.3</v>
      </c>
      <c r="G28" s="90">
        <v>29.9</v>
      </c>
      <c r="H28" s="83">
        <v>29.3</v>
      </c>
      <c r="I28" s="83">
        <v>28.9</v>
      </c>
      <c r="J28" s="83">
        <v>28.8</v>
      </c>
      <c r="K28" s="83">
        <v>32.799999999999997</v>
      </c>
      <c r="L28" s="83">
        <v>30.8</v>
      </c>
      <c r="M28" s="83"/>
    </row>
    <row r="29" spans="2:13" ht="15" customHeight="1" x14ac:dyDescent="0.25">
      <c r="B29" s="100" t="s">
        <v>59</v>
      </c>
      <c r="C29" s="83">
        <v>29.1</v>
      </c>
      <c r="D29" s="83">
        <v>29.6</v>
      </c>
      <c r="E29" s="90">
        <v>29.7</v>
      </c>
      <c r="F29" s="90">
        <v>29.8</v>
      </c>
      <c r="G29" s="83">
        <v>29.7</v>
      </c>
      <c r="H29" s="83">
        <v>29.3</v>
      </c>
      <c r="I29" s="83">
        <v>29.1</v>
      </c>
      <c r="J29" s="83">
        <v>29.3</v>
      </c>
      <c r="K29" s="83">
        <v>34</v>
      </c>
      <c r="L29" s="83">
        <v>32.9</v>
      </c>
      <c r="M29" s="83"/>
    </row>
    <row r="30" spans="2:13" ht="15" customHeight="1" x14ac:dyDescent="0.25">
      <c r="B30" s="100" t="s">
        <v>60</v>
      </c>
      <c r="C30" s="83">
        <v>19.100000000000001</v>
      </c>
      <c r="D30" s="83">
        <v>19.899999999999999</v>
      </c>
      <c r="E30" s="90">
        <v>19.5</v>
      </c>
      <c r="F30" s="83">
        <v>19.399999999999999</v>
      </c>
      <c r="G30" s="83">
        <v>21.1</v>
      </c>
      <c r="H30" s="83">
        <v>20.3</v>
      </c>
      <c r="I30" s="83">
        <v>19.7</v>
      </c>
      <c r="J30" s="83">
        <v>21.2</v>
      </c>
      <c r="K30" s="83">
        <v>23.7</v>
      </c>
      <c r="L30" s="83">
        <v>22.9</v>
      </c>
      <c r="M30" s="83"/>
    </row>
    <row r="31" spans="2:13" ht="15" customHeight="1" x14ac:dyDescent="0.25">
      <c r="B31" s="100" t="s">
        <v>61</v>
      </c>
      <c r="C31" s="83" t="s">
        <v>31</v>
      </c>
      <c r="D31" s="83">
        <v>27.6</v>
      </c>
      <c r="E31" s="90">
        <v>26.9</v>
      </c>
      <c r="F31" s="90">
        <v>25.7</v>
      </c>
      <c r="G31" s="90">
        <v>25.1</v>
      </c>
      <c r="H31" s="83">
        <v>24.6</v>
      </c>
      <c r="I31" s="83">
        <v>24</v>
      </c>
      <c r="J31" s="83">
        <v>24</v>
      </c>
      <c r="K31" s="83">
        <v>27.5</v>
      </c>
      <c r="L31" s="83">
        <v>26.8</v>
      </c>
      <c r="M31" s="83"/>
    </row>
    <row r="32" spans="2:13" ht="15" customHeight="1" x14ac:dyDescent="0.25">
      <c r="B32" s="100" t="s">
        <v>62</v>
      </c>
      <c r="C32" s="83">
        <v>14.7</v>
      </c>
      <c r="D32" s="83">
        <v>15</v>
      </c>
      <c r="E32" s="90">
        <v>14.7</v>
      </c>
      <c r="F32" s="90">
        <v>14.6</v>
      </c>
      <c r="G32" s="90">
        <v>14.9</v>
      </c>
      <c r="H32" s="83">
        <v>14.9</v>
      </c>
      <c r="I32" s="83">
        <v>14.9</v>
      </c>
      <c r="J32" s="83">
        <v>15.2</v>
      </c>
      <c r="K32" s="83">
        <v>17.7</v>
      </c>
      <c r="L32" s="83">
        <v>16.600000000000001</v>
      </c>
      <c r="M32" s="83"/>
    </row>
    <row r="33" spans="2:14" ht="15" customHeight="1" x14ac:dyDescent="0.25">
      <c r="B33" s="100" t="s">
        <v>63</v>
      </c>
      <c r="C33" s="83" t="s">
        <v>35</v>
      </c>
      <c r="D33" s="83">
        <v>24.6</v>
      </c>
      <c r="E33" s="90">
        <v>23.9</v>
      </c>
      <c r="F33" s="83">
        <v>23.8</v>
      </c>
      <c r="G33" s="83">
        <v>23.2</v>
      </c>
      <c r="H33" s="83">
        <v>22.6</v>
      </c>
      <c r="I33" s="83">
        <v>22.2</v>
      </c>
      <c r="J33" s="83">
        <v>22.2</v>
      </c>
      <c r="K33" s="83" t="s">
        <v>117</v>
      </c>
      <c r="L33" s="83" t="s">
        <v>126</v>
      </c>
      <c r="M33" s="83"/>
    </row>
    <row r="34" spans="2:14" ht="15" customHeight="1" x14ac:dyDescent="0.25">
      <c r="B34" s="100" t="s">
        <v>64</v>
      </c>
      <c r="C34" s="83" t="s">
        <v>32</v>
      </c>
      <c r="D34" s="83">
        <v>18.2</v>
      </c>
      <c r="E34" s="83">
        <v>18.399999999999999</v>
      </c>
      <c r="F34" s="90">
        <v>17.899999999999999</v>
      </c>
      <c r="G34" s="83">
        <v>18.3</v>
      </c>
      <c r="H34" s="83">
        <v>18.2</v>
      </c>
      <c r="I34" s="83">
        <v>17.899999999999999</v>
      </c>
      <c r="J34" s="83">
        <v>17.8</v>
      </c>
      <c r="K34" s="83">
        <v>19.600000000000001</v>
      </c>
      <c r="L34" s="83">
        <v>19.399999999999999</v>
      </c>
      <c r="M34" s="83"/>
    </row>
    <row r="35" spans="2:14" ht="15" customHeight="1" x14ac:dyDescent="0.25">
      <c r="B35" s="100" t="s">
        <v>65</v>
      </c>
      <c r="C35" s="83">
        <v>29.9</v>
      </c>
      <c r="D35" s="83">
        <v>31</v>
      </c>
      <c r="E35" s="83">
        <v>31.7</v>
      </c>
      <c r="F35" s="90">
        <v>31.8</v>
      </c>
      <c r="G35" s="83">
        <v>31.6</v>
      </c>
      <c r="H35" s="83">
        <v>30.5</v>
      </c>
      <c r="I35" s="83">
        <v>30.1</v>
      </c>
      <c r="J35" s="83">
        <v>30.1</v>
      </c>
      <c r="K35" s="83">
        <v>31.9</v>
      </c>
      <c r="L35" s="83">
        <v>31</v>
      </c>
      <c r="M35" s="83"/>
    </row>
    <row r="36" spans="2:14" ht="15" customHeight="1" x14ac:dyDescent="0.25">
      <c r="B36" s="100" t="s">
        <v>66</v>
      </c>
      <c r="C36" s="83">
        <v>29</v>
      </c>
      <c r="D36" s="83">
        <v>29.8</v>
      </c>
      <c r="E36" s="83">
        <v>29.3</v>
      </c>
      <c r="F36" s="83">
        <v>28.9</v>
      </c>
      <c r="G36" s="83">
        <v>29.4</v>
      </c>
      <c r="H36" s="83">
        <v>28.7</v>
      </c>
      <c r="I36" s="83">
        <v>28.3</v>
      </c>
      <c r="J36" s="83">
        <v>27.8</v>
      </c>
      <c r="K36" s="83">
        <v>29.4</v>
      </c>
      <c r="L36" s="83" t="s">
        <v>127</v>
      </c>
      <c r="M36" s="83"/>
    </row>
    <row r="37" spans="2:14" ht="15" customHeight="1" x14ac:dyDescent="0.25">
      <c r="B37" s="100" t="s">
        <v>67</v>
      </c>
      <c r="C37" s="83">
        <v>28.6</v>
      </c>
      <c r="D37" s="83">
        <v>28</v>
      </c>
      <c r="E37" s="83">
        <v>27.2</v>
      </c>
      <c r="F37" s="90">
        <v>27.3</v>
      </c>
      <c r="G37" s="90">
        <v>25.9</v>
      </c>
      <c r="H37" s="83">
        <v>26.3</v>
      </c>
      <c r="I37" s="83" t="s">
        <v>108</v>
      </c>
      <c r="J37" s="83" t="s">
        <v>25</v>
      </c>
      <c r="K37" s="83" t="s">
        <v>25</v>
      </c>
      <c r="L37" s="83" t="s">
        <v>25</v>
      </c>
      <c r="M37" s="83"/>
    </row>
    <row r="38" spans="2:14" ht="15" customHeight="1" x14ac:dyDescent="0.25">
      <c r="B38" s="100" t="s">
        <v>68</v>
      </c>
      <c r="C38" s="83" t="s">
        <v>113</v>
      </c>
      <c r="D38" s="83">
        <v>22.5</v>
      </c>
      <c r="E38" s="83">
        <v>23</v>
      </c>
      <c r="F38" s="90">
        <v>22.1</v>
      </c>
      <c r="G38" s="90">
        <v>22.1</v>
      </c>
      <c r="H38" s="83">
        <v>23.4</v>
      </c>
      <c r="I38" s="83">
        <v>24</v>
      </c>
      <c r="J38" s="83">
        <v>25.1</v>
      </c>
      <c r="K38" s="83">
        <v>30.6</v>
      </c>
      <c r="L38" s="83">
        <v>29.5</v>
      </c>
      <c r="M38" s="83"/>
    </row>
    <row r="39" spans="2:14" ht="15" customHeight="1" x14ac:dyDescent="0.25">
      <c r="B39" s="100" t="s">
        <v>69</v>
      </c>
      <c r="C39" s="83">
        <v>23.9</v>
      </c>
      <c r="D39" s="83">
        <v>24.4</v>
      </c>
      <c r="E39" s="83">
        <v>25.2</v>
      </c>
      <c r="F39" s="83">
        <v>27.1</v>
      </c>
      <c r="G39" s="83">
        <v>28.4</v>
      </c>
      <c r="H39" s="83">
        <v>27.6</v>
      </c>
      <c r="I39" s="83">
        <v>26.5</v>
      </c>
      <c r="J39" s="83">
        <v>27.6</v>
      </c>
      <c r="K39" s="83">
        <v>30.7</v>
      </c>
      <c r="L39" s="83">
        <v>26.6</v>
      </c>
      <c r="M39" s="83"/>
    </row>
    <row r="40" spans="2:14" ht="15" customHeight="1" x14ac:dyDescent="0.25">
      <c r="B40" s="100" t="s">
        <v>70</v>
      </c>
      <c r="C40" s="83">
        <v>24.9</v>
      </c>
      <c r="D40" s="83">
        <v>25.9</v>
      </c>
      <c r="E40" s="83">
        <v>26.1</v>
      </c>
      <c r="F40" s="83">
        <v>26.8</v>
      </c>
      <c r="G40" s="83">
        <v>27.2</v>
      </c>
      <c r="H40" s="83">
        <v>27.6</v>
      </c>
      <c r="I40" s="83">
        <v>27.1</v>
      </c>
      <c r="J40" s="83">
        <v>27.7</v>
      </c>
      <c r="K40" s="83">
        <v>31.4</v>
      </c>
      <c r="L40" s="83">
        <v>29.7</v>
      </c>
      <c r="M40" s="83"/>
    </row>
    <row r="41" spans="2:14" ht="15" customHeight="1" x14ac:dyDescent="0.25">
      <c r="B41" s="100" t="s">
        <v>71</v>
      </c>
      <c r="C41" s="83">
        <v>22.6</v>
      </c>
      <c r="D41" s="83">
        <v>21.9</v>
      </c>
      <c r="E41" s="83">
        <v>22</v>
      </c>
      <c r="F41" s="83">
        <v>20.7</v>
      </c>
      <c r="G41" s="83">
        <v>20.3</v>
      </c>
      <c r="H41" s="83">
        <v>19.399999999999999</v>
      </c>
      <c r="I41" s="83">
        <v>19.399999999999999</v>
      </c>
      <c r="J41" s="83">
        <v>19.5</v>
      </c>
      <c r="K41" s="83">
        <v>21.9</v>
      </c>
      <c r="L41" s="83">
        <v>20.2</v>
      </c>
      <c r="M41" s="83"/>
    </row>
    <row r="42" spans="2:14" ht="15" customHeight="1" x14ac:dyDescent="0.25">
      <c r="B42" s="102" t="s">
        <v>72</v>
      </c>
      <c r="C42" s="84">
        <v>12.4</v>
      </c>
      <c r="D42" s="84">
        <v>12.1</v>
      </c>
      <c r="E42" s="84">
        <v>12</v>
      </c>
      <c r="F42" s="84">
        <v>11.9</v>
      </c>
      <c r="G42" s="84">
        <v>12.8</v>
      </c>
      <c r="H42" s="84">
        <v>12.2</v>
      </c>
      <c r="I42" s="84">
        <v>11.9</v>
      </c>
      <c r="J42" s="84">
        <v>12.6</v>
      </c>
      <c r="K42" s="84">
        <v>13</v>
      </c>
      <c r="L42" s="84">
        <v>10</v>
      </c>
      <c r="M42" s="84"/>
      <c r="N42" t="s">
        <v>28</v>
      </c>
    </row>
    <row r="43" spans="2:14" ht="15" customHeight="1" x14ac:dyDescent="0.25">
      <c r="B43" s="85" t="s">
        <v>132</v>
      </c>
      <c r="C43" s="62"/>
      <c r="D43" s="62"/>
      <c r="F43" s="36"/>
    </row>
    <row r="44" spans="2:14" ht="15" customHeight="1" x14ac:dyDescent="0.25">
      <c r="B44" s="112" t="s">
        <v>133</v>
      </c>
      <c r="C44" s="62"/>
      <c r="D44" s="62"/>
      <c r="F44" s="36"/>
    </row>
    <row r="45" spans="2:14" ht="15" customHeight="1" x14ac:dyDescent="0.25">
      <c r="B45" s="112"/>
      <c r="C45" s="62"/>
      <c r="D45" s="62"/>
      <c r="F45" s="36"/>
    </row>
    <row r="46" spans="2:14" ht="15" customHeight="1" x14ac:dyDescent="0.25">
      <c r="B46" s="81" t="s">
        <v>27</v>
      </c>
      <c r="C46" s="62"/>
      <c r="D46" s="62"/>
      <c r="F46" s="36"/>
    </row>
    <row r="47" spans="2:14" s="117" customFormat="1" ht="15" customHeight="1" x14ac:dyDescent="0.3">
      <c r="B47" s="118" t="s">
        <v>39</v>
      </c>
      <c r="C47" s="113"/>
      <c r="D47" s="113"/>
      <c r="E47" s="113"/>
      <c r="F47" s="113"/>
      <c r="G47" s="114"/>
      <c r="H47" s="114"/>
      <c r="I47" s="115"/>
      <c r="J47" s="115"/>
      <c r="K47" s="115"/>
      <c r="L47" s="115"/>
      <c r="M47" s="116"/>
    </row>
    <row r="48" spans="2:14" x14ac:dyDescent="0.25">
      <c r="B48"/>
      <c r="C48"/>
      <c r="D48"/>
    </row>
    <row r="49" spans="2:4" x14ac:dyDescent="0.25">
      <c r="B49"/>
      <c r="C49"/>
      <c r="D49"/>
    </row>
    <row r="50" spans="2:4" x14ac:dyDescent="0.25">
      <c r="B50"/>
      <c r="C50"/>
      <c r="D50"/>
    </row>
    <row r="51" spans="2:4" x14ac:dyDescent="0.25">
      <c r="B51"/>
      <c r="C51"/>
      <c r="D51"/>
    </row>
    <row r="52" spans="2:4" x14ac:dyDescent="0.25">
      <c r="B52"/>
      <c r="C52"/>
      <c r="D52"/>
    </row>
    <row r="53" spans="2:4" x14ac:dyDescent="0.25">
      <c r="B53"/>
      <c r="C53"/>
      <c r="D53"/>
    </row>
    <row r="54" spans="2:4" x14ac:dyDescent="0.25">
      <c r="B54"/>
      <c r="C54"/>
      <c r="D54"/>
    </row>
    <row r="55" spans="2:4" x14ac:dyDescent="0.25">
      <c r="B55"/>
      <c r="C55"/>
      <c r="D55"/>
    </row>
    <row r="56" spans="2:4" x14ac:dyDescent="0.25">
      <c r="B56"/>
      <c r="C56"/>
      <c r="D56"/>
    </row>
    <row r="57" spans="2:4" x14ac:dyDescent="0.25">
      <c r="B57"/>
      <c r="C57"/>
      <c r="D57"/>
    </row>
    <row r="58" spans="2:4" x14ac:dyDescent="0.25">
      <c r="B58"/>
      <c r="C58"/>
      <c r="D58"/>
    </row>
    <row r="59" spans="2:4" x14ac:dyDescent="0.25">
      <c r="B59"/>
      <c r="C59"/>
      <c r="D59"/>
    </row>
    <row r="60" spans="2:4" x14ac:dyDescent="0.25">
      <c r="B60"/>
      <c r="C60"/>
      <c r="D60"/>
    </row>
    <row r="61" spans="2:4" x14ac:dyDescent="0.25">
      <c r="B61"/>
      <c r="C61"/>
      <c r="D61"/>
    </row>
    <row r="62" spans="2:4" x14ac:dyDescent="0.25">
      <c r="B62"/>
      <c r="C62"/>
      <c r="D62"/>
    </row>
    <row r="63" spans="2:4" x14ac:dyDescent="0.25">
      <c r="B63"/>
      <c r="C63"/>
      <c r="D63"/>
    </row>
    <row r="64" spans="2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  <row r="178" spans="2:4" x14ac:dyDescent="0.25">
      <c r="B178"/>
      <c r="C178"/>
      <c r="D178"/>
    </row>
    <row r="179" spans="2:4" x14ac:dyDescent="0.25">
      <c r="B179"/>
      <c r="C179"/>
      <c r="D179"/>
    </row>
    <row r="180" spans="2:4" x14ac:dyDescent="0.25">
      <c r="B180"/>
      <c r="C180"/>
      <c r="D180"/>
    </row>
    <row r="181" spans="2:4" x14ac:dyDescent="0.25">
      <c r="B181"/>
      <c r="C181"/>
      <c r="D181"/>
    </row>
    <row r="182" spans="2:4" x14ac:dyDescent="0.25">
      <c r="B182"/>
      <c r="C182"/>
      <c r="D182"/>
    </row>
    <row r="183" spans="2:4" x14ac:dyDescent="0.25">
      <c r="B183"/>
      <c r="C183"/>
      <c r="D183"/>
    </row>
    <row r="184" spans="2:4" x14ac:dyDescent="0.25">
      <c r="B184"/>
      <c r="C184"/>
      <c r="D184"/>
    </row>
    <row r="185" spans="2:4" x14ac:dyDescent="0.25">
      <c r="B185"/>
      <c r="C185"/>
      <c r="D185"/>
    </row>
    <row r="186" spans="2:4" x14ac:dyDescent="0.25">
      <c r="B186"/>
      <c r="C186"/>
      <c r="D186"/>
    </row>
    <row r="187" spans="2:4" x14ac:dyDescent="0.25">
      <c r="B187"/>
      <c r="C187"/>
      <c r="D187"/>
    </row>
    <row r="188" spans="2:4" x14ac:dyDescent="0.25">
      <c r="B188"/>
      <c r="C188"/>
      <c r="D188"/>
    </row>
    <row r="189" spans="2:4" x14ac:dyDescent="0.25">
      <c r="B189"/>
      <c r="C189"/>
      <c r="D189"/>
    </row>
    <row r="190" spans="2:4" x14ac:dyDescent="0.25">
      <c r="B190"/>
      <c r="C190"/>
      <c r="D190"/>
    </row>
    <row r="191" spans="2:4" x14ac:dyDescent="0.25">
      <c r="B191"/>
      <c r="C191"/>
      <c r="D191"/>
    </row>
    <row r="192" spans="2:4" x14ac:dyDescent="0.25">
      <c r="B192"/>
      <c r="C192"/>
      <c r="D192"/>
    </row>
    <row r="193" spans="2:4" x14ac:dyDescent="0.25">
      <c r="B193"/>
      <c r="C193"/>
      <c r="D193"/>
    </row>
    <row r="194" spans="2:4" x14ac:dyDescent="0.25">
      <c r="B194"/>
      <c r="C194"/>
      <c r="D194"/>
    </row>
    <row r="195" spans="2:4" x14ac:dyDescent="0.25">
      <c r="B195"/>
      <c r="C195"/>
      <c r="D195"/>
    </row>
    <row r="196" spans="2:4" x14ac:dyDescent="0.25">
      <c r="B196"/>
      <c r="C196"/>
      <c r="D196"/>
    </row>
    <row r="197" spans="2:4" x14ac:dyDescent="0.25">
      <c r="B197"/>
      <c r="C197"/>
      <c r="D197"/>
    </row>
    <row r="198" spans="2:4" x14ac:dyDescent="0.25">
      <c r="B198"/>
      <c r="C198"/>
      <c r="D198"/>
    </row>
    <row r="199" spans="2:4" x14ac:dyDescent="0.25">
      <c r="B199"/>
      <c r="C199"/>
      <c r="D199"/>
    </row>
    <row r="200" spans="2:4" x14ac:dyDescent="0.25">
      <c r="B200"/>
      <c r="C200"/>
      <c r="D200"/>
    </row>
    <row r="201" spans="2:4" x14ac:dyDescent="0.25">
      <c r="B201"/>
      <c r="C201"/>
      <c r="D201"/>
    </row>
    <row r="202" spans="2:4" x14ac:dyDescent="0.25">
      <c r="B202"/>
      <c r="C202"/>
      <c r="D202"/>
    </row>
    <row r="203" spans="2:4" x14ac:dyDescent="0.25">
      <c r="B203"/>
      <c r="C203"/>
      <c r="D203"/>
    </row>
    <row r="204" spans="2:4" x14ac:dyDescent="0.25">
      <c r="B204"/>
      <c r="C204"/>
      <c r="D204"/>
    </row>
    <row r="205" spans="2:4" x14ac:dyDescent="0.25">
      <c r="B205"/>
      <c r="C205"/>
      <c r="D205"/>
    </row>
    <row r="206" spans="2:4" x14ac:dyDescent="0.25">
      <c r="B206"/>
      <c r="C206"/>
      <c r="D206"/>
    </row>
    <row r="207" spans="2:4" x14ac:dyDescent="0.25">
      <c r="B207"/>
      <c r="C207"/>
      <c r="D207"/>
    </row>
    <row r="208" spans="2:4" x14ac:dyDescent="0.25">
      <c r="B208"/>
      <c r="C208"/>
      <c r="D208"/>
    </row>
    <row r="209" spans="2:4" x14ac:dyDescent="0.25">
      <c r="B209"/>
      <c r="C209"/>
      <c r="D209"/>
    </row>
    <row r="210" spans="2:4" x14ac:dyDescent="0.25">
      <c r="B210"/>
      <c r="C210"/>
      <c r="D210"/>
    </row>
    <row r="211" spans="2:4" x14ac:dyDescent="0.25">
      <c r="B211"/>
      <c r="C211"/>
      <c r="D211"/>
    </row>
    <row r="212" spans="2:4" x14ac:dyDescent="0.25">
      <c r="B212"/>
      <c r="C212"/>
      <c r="D212"/>
    </row>
    <row r="213" spans="2:4" x14ac:dyDescent="0.25">
      <c r="B213"/>
      <c r="C213"/>
      <c r="D213"/>
    </row>
    <row r="214" spans="2:4" x14ac:dyDescent="0.25">
      <c r="B214"/>
      <c r="C214"/>
      <c r="D214"/>
    </row>
    <row r="215" spans="2:4" x14ac:dyDescent="0.25">
      <c r="B215"/>
      <c r="C215"/>
      <c r="D215"/>
    </row>
    <row r="216" spans="2:4" x14ac:dyDescent="0.25">
      <c r="B216"/>
      <c r="C216"/>
      <c r="D216"/>
    </row>
    <row r="217" spans="2:4" x14ac:dyDescent="0.25">
      <c r="B217"/>
      <c r="C217"/>
      <c r="D217"/>
    </row>
    <row r="218" spans="2:4" x14ac:dyDescent="0.25">
      <c r="B218"/>
      <c r="C218"/>
      <c r="D218"/>
    </row>
    <row r="219" spans="2:4" x14ac:dyDescent="0.25">
      <c r="B219"/>
      <c r="C219"/>
      <c r="D219"/>
    </row>
    <row r="220" spans="2:4" x14ac:dyDescent="0.25">
      <c r="B220"/>
      <c r="C220"/>
      <c r="D220"/>
    </row>
    <row r="221" spans="2:4" x14ac:dyDescent="0.25">
      <c r="B221"/>
      <c r="C221"/>
      <c r="D221"/>
    </row>
    <row r="222" spans="2:4" x14ac:dyDescent="0.25">
      <c r="B222"/>
      <c r="C222"/>
      <c r="D222"/>
    </row>
    <row r="223" spans="2:4" x14ac:dyDescent="0.25">
      <c r="B223"/>
      <c r="C223"/>
      <c r="D223"/>
    </row>
    <row r="224" spans="2:4" x14ac:dyDescent="0.25">
      <c r="B224"/>
      <c r="C224"/>
      <c r="D224"/>
    </row>
    <row r="225" spans="2:4" x14ac:dyDescent="0.25">
      <c r="B225"/>
      <c r="C225"/>
      <c r="D225"/>
    </row>
    <row r="226" spans="2:4" x14ac:dyDescent="0.25">
      <c r="B226"/>
      <c r="C226"/>
      <c r="D226"/>
    </row>
    <row r="227" spans="2:4" x14ac:dyDescent="0.25">
      <c r="B227"/>
      <c r="C227"/>
      <c r="D227"/>
    </row>
    <row r="228" spans="2:4" x14ac:dyDescent="0.25">
      <c r="B228"/>
      <c r="C228"/>
      <c r="D228"/>
    </row>
    <row r="229" spans="2:4" x14ac:dyDescent="0.25">
      <c r="B229"/>
      <c r="C229"/>
      <c r="D229"/>
    </row>
    <row r="230" spans="2:4" x14ac:dyDescent="0.25">
      <c r="B230"/>
      <c r="C230"/>
      <c r="D230"/>
    </row>
    <row r="231" spans="2:4" x14ac:dyDescent="0.25">
      <c r="B231"/>
      <c r="C231"/>
      <c r="D231"/>
    </row>
    <row r="232" spans="2:4" x14ac:dyDescent="0.25">
      <c r="B232"/>
      <c r="C232"/>
      <c r="D232"/>
    </row>
    <row r="233" spans="2:4" x14ac:dyDescent="0.25">
      <c r="B233"/>
      <c r="C233"/>
      <c r="D233"/>
    </row>
    <row r="234" spans="2:4" x14ac:dyDescent="0.25">
      <c r="B234"/>
      <c r="C234"/>
      <c r="D234"/>
    </row>
    <row r="235" spans="2:4" x14ac:dyDescent="0.25">
      <c r="B235"/>
      <c r="C235"/>
      <c r="D235"/>
    </row>
    <row r="236" spans="2:4" x14ac:dyDescent="0.25">
      <c r="B236"/>
      <c r="C236"/>
      <c r="D236"/>
    </row>
    <row r="237" spans="2:4" x14ac:dyDescent="0.25">
      <c r="B237"/>
      <c r="C237"/>
      <c r="D237"/>
    </row>
    <row r="238" spans="2:4" x14ac:dyDescent="0.25">
      <c r="B238"/>
      <c r="C238"/>
      <c r="D238"/>
    </row>
    <row r="239" spans="2:4" x14ac:dyDescent="0.25">
      <c r="B239"/>
      <c r="C239"/>
      <c r="D239"/>
    </row>
    <row r="240" spans="2:4" x14ac:dyDescent="0.25">
      <c r="B240"/>
      <c r="C240"/>
      <c r="D240"/>
    </row>
    <row r="241" spans="2:4" x14ac:dyDescent="0.25">
      <c r="B241"/>
      <c r="C241"/>
      <c r="D241"/>
    </row>
    <row r="242" spans="2:4" x14ac:dyDescent="0.25">
      <c r="B242"/>
      <c r="C242"/>
      <c r="D242"/>
    </row>
    <row r="243" spans="2:4" x14ac:dyDescent="0.25">
      <c r="B243"/>
      <c r="C243"/>
      <c r="D243"/>
    </row>
    <row r="244" spans="2:4" x14ac:dyDescent="0.25">
      <c r="B244"/>
      <c r="C244"/>
      <c r="D244"/>
    </row>
    <row r="245" spans="2:4" x14ac:dyDescent="0.25">
      <c r="B245"/>
      <c r="C245"/>
      <c r="D245"/>
    </row>
    <row r="246" spans="2:4" x14ac:dyDescent="0.25">
      <c r="B246"/>
      <c r="C246"/>
      <c r="D246"/>
    </row>
    <row r="247" spans="2:4" x14ac:dyDescent="0.25">
      <c r="B247"/>
      <c r="C247"/>
      <c r="D247"/>
    </row>
    <row r="248" spans="2:4" x14ac:dyDescent="0.25">
      <c r="B248"/>
      <c r="C248"/>
      <c r="D248"/>
    </row>
    <row r="249" spans="2:4" x14ac:dyDescent="0.25">
      <c r="B249"/>
      <c r="C249"/>
      <c r="D249"/>
    </row>
    <row r="250" spans="2:4" x14ac:dyDescent="0.25">
      <c r="B250"/>
      <c r="C250"/>
      <c r="D250"/>
    </row>
    <row r="251" spans="2:4" x14ac:dyDescent="0.25">
      <c r="B251"/>
      <c r="C251"/>
      <c r="D251"/>
    </row>
    <row r="252" spans="2:4" x14ac:dyDescent="0.25">
      <c r="B252"/>
      <c r="C252"/>
      <c r="D252"/>
    </row>
    <row r="253" spans="2:4" x14ac:dyDescent="0.25">
      <c r="B253"/>
      <c r="C253"/>
      <c r="D253"/>
    </row>
    <row r="254" spans="2:4" x14ac:dyDescent="0.25">
      <c r="B254"/>
      <c r="C254"/>
      <c r="D254"/>
    </row>
    <row r="255" spans="2:4" x14ac:dyDescent="0.25">
      <c r="B255"/>
      <c r="C255"/>
      <c r="D255"/>
    </row>
    <row r="256" spans="2:4" x14ac:dyDescent="0.25">
      <c r="B256"/>
      <c r="C256"/>
      <c r="D256"/>
    </row>
    <row r="257" spans="2:4" x14ac:dyDescent="0.25">
      <c r="B257"/>
      <c r="C257"/>
      <c r="D257"/>
    </row>
    <row r="258" spans="2:4" x14ac:dyDescent="0.25">
      <c r="B258"/>
      <c r="C258"/>
      <c r="D258"/>
    </row>
    <row r="259" spans="2:4" x14ac:dyDescent="0.25">
      <c r="B259"/>
      <c r="C259"/>
      <c r="D259"/>
    </row>
    <row r="260" spans="2:4" x14ac:dyDescent="0.25">
      <c r="B260"/>
      <c r="C260"/>
      <c r="D260"/>
    </row>
    <row r="261" spans="2:4" x14ac:dyDescent="0.25">
      <c r="B261"/>
      <c r="C261"/>
      <c r="D261"/>
    </row>
    <row r="262" spans="2:4" x14ac:dyDescent="0.25">
      <c r="B262"/>
      <c r="C262"/>
      <c r="D262"/>
    </row>
    <row r="263" spans="2:4" x14ac:dyDescent="0.25">
      <c r="B263"/>
      <c r="C263"/>
      <c r="D263"/>
    </row>
    <row r="264" spans="2:4" x14ac:dyDescent="0.25">
      <c r="B264"/>
      <c r="C264"/>
      <c r="D264"/>
    </row>
    <row r="265" spans="2:4" x14ac:dyDescent="0.25">
      <c r="B265"/>
      <c r="C265"/>
      <c r="D265"/>
    </row>
    <row r="266" spans="2:4" x14ac:dyDescent="0.25">
      <c r="B266"/>
      <c r="C266"/>
      <c r="D266"/>
    </row>
    <row r="267" spans="2:4" x14ac:dyDescent="0.25">
      <c r="B267"/>
      <c r="C267"/>
      <c r="D267"/>
    </row>
    <row r="268" spans="2:4" x14ac:dyDescent="0.25">
      <c r="B268"/>
      <c r="C268"/>
      <c r="D268"/>
    </row>
    <row r="269" spans="2:4" x14ac:dyDescent="0.25">
      <c r="B269"/>
      <c r="C269"/>
      <c r="D269"/>
    </row>
    <row r="270" spans="2:4" x14ac:dyDescent="0.25">
      <c r="B270"/>
      <c r="C270"/>
      <c r="D270"/>
    </row>
    <row r="271" spans="2:4" x14ac:dyDescent="0.25">
      <c r="B271"/>
      <c r="C271"/>
      <c r="D271"/>
    </row>
    <row r="272" spans="2:4" x14ac:dyDescent="0.25">
      <c r="B272"/>
      <c r="C272"/>
      <c r="D272"/>
    </row>
    <row r="273" spans="2:4" x14ac:dyDescent="0.25">
      <c r="B273"/>
      <c r="C273"/>
      <c r="D273"/>
    </row>
    <row r="274" spans="2:4" x14ac:dyDescent="0.25">
      <c r="B274"/>
      <c r="C274"/>
      <c r="D274"/>
    </row>
    <row r="275" spans="2:4" x14ac:dyDescent="0.25">
      <c r="B275"/>
      <c r="C275"/>
      <c r="D275"/>
    </row>
    <row r="276" spans="2:4" x14ac:dyDescent="0.25">
      <c r="B276"/>
      <c r="C276"/>
      <c r="D276"/>
    </row>
    <row r="277" spans="2:4" x14ac:dyDescent="0.25">
      <c r="B277"/>
      <c r="C277"/>
      <c r="D277"/>
    </row>
    <row r="278" spans="2:4" x14ac:dyDescent="0.25">
      <c r="B278"/>
      <c r="C278"/>
      <c r="D278"/>
    </row>
    <row r="279" spans="2:4" x14ac:dyDescent="0.25">
      <c r="B279"/>
      <c r="C279"/>
      <c r="D279"/>
    </row>
    <row r="280" spans="2:4" x14ac:dyDescent="0.25">
      <c r="B280"/>
      <c r="C280"/>
      <c r="D280"/>
    </row>
    <row r="281" spans="2:4" x14ac:dyDescent="0.25">
      <c r="B281"/>
      <c r="C281"/>
      <c r="D281"/>
    </row>
    <row r="282" spans="2:4" x14ac:dyDescent="0.25">
      <c r="B282"/>
      <c r="C282"/>
      <c r="D282"/>
    </row>
    <row r="283" spans="2:4" x14ac:dyDescent="0.25">
      <c r="B283"/>
      <c r="C283"/>
      <c r="D283"/>
    </row>
    <row r="284" spans="2:4" x14ac:dyDescent="0.25">
      <c r="B284"/>
      <c r="C284"/>
      <c r="D284"/>
    </row>
    <row r="285" spans="2:4" x14ac:dyDescent="0.25">
      <c r="B285"/>
      <c r="C285"/>
      <c r="D285"/>
    </row>
    <row r="286" spans="2:4" x14ac:dyDescent="0.25">
      <c r="B286"/>
      <c r="C286"/>
      <c r="D286"/>
    </row>
    <row r="287" spans="2:4" x14ac:dyDescent="0.25">
      <c r="B287"/>
      <c r="C287"/>
      <c r="D287"/>
    </row>
    <row r="288" spans="2:4" x14ac:dyDescent="0.25">
      <c r="B288"/>
      <c r="C288"/>
      <c r="D288"/>
    </row>
    <row r="289" spans="2:4" x14ac:dyDescent="0.25">
      <c r="B289"/>
      <c r="C289"/>
      <c r="D289"/>
    </row>
    <row r="290" spans="2:4" x14ac:dyDescent="0.25">
      <c r="B290"/>
      <c r="C290"/>
      <c r="D290"/>
    </row>
    <row r="291" spans="2:4" x14ac:dyDescent="0.25">
      <c r="B291"/>
      <c r="C291"/>
      <c r="D291"/>
    </row>
    <row r="292" spans="2:4" x14ac:dyDescent="0.25">
      <c r="B292"/>
      <c r="C292"/>
      <c r="D292"/>
    </row>
    <row r="293" spans="2:4" x14ac:dyDescent="0.25">
      <c r="B293"/>
      <c r="C293"/>
      <c r="D293"/>
    </row>
    <row r="294" spans="2:4" x14ac:dyDescent="0.25">
      <c r="B294"/>
      <c r="C294"/>
      <c r="D294"/>
    </row>
    <row r="295" spans="2:4" x14ac:dyDescent="0.25">
      <c r="B295"/>
      <c r="C295"/>
      <c r="D295"/>
    </row>
    <row r="296" spans="2:4" x14ac:dyDescent="0.25">
      <c r="B296"/>
      <c r="C296"/>
      <c r="D296"/>
    </row>
    <row r="297" spans="2:4" x14ac:dyDescent="0.25">
      <c r="B297"/>
      <c r="C297"/>
      <c r="D297"/>
    </row>
    <row r="298" spans="2:4" x14ac:dyDescent="0.25">
      <c r="B298"/>
      <c r="C298"/>
      <c r="D298"/>
    </row>
    <row r="299" spans="2:4" x14ac:dyDescent="0.25">
      <c r="B299"/>
      <c r="C299"/>
      <c r="D299"/>
    </row>
    <row r="300" spans="2:4" x14ac:dyDescent="0.25">
      <c r="B300"/>
      <c r="C300"/>
      <c r="D300"/>
    </row>
    <row r="301" spans="2:4" x14ac:dyDescent="0.25">
      <c r="B301"/>
      <c r="C301"/>
      <c r="D301"/>
    </row>
    <row r="302" spans="2:4" x14ac:dyDescent="0.25">
      <c r="B302"/>
      <c r="C302"/>
      <c r="D302"/>
    </row>
    <row r="303" spans="2:4" x14ac:dyDescent="0.25">
      <c r="B303"/>
      <c r="C303"/>
      <c r="D303"/>
    </row>
    <row r="304" spans="2:4" x14ac:dyDescent="0.25">
      <c r="B304"/>
      <c r="C304"/>
      <c r="D304"/>
    </row>
    <row r="305" spans="2:4" x14ac:dyDescent="0.25">
      <c r="B305"/>
      <c r="C305"/>
      <c r="D305"/>
    </row>
    <row r="306" spans="2:4" x14ac:dyDescent="0.25">
      <c r="B306"/>
      <c r="C306"/>
      <c r="D306"/>
    </row>
    <row r="307" spans="2:4" x14ac:dyDescent="0.25">
      <c r="B307"/>
      <c r="C307"/>
      <c r="D307"/>
    </row>
    <row r="308" spans="2:4" x14ac:dyDescent="0.25">
      <c r="B308"/>
      <c r="C308"/>
      <c r="D308"/>
    </row>
    <row r="309" spans="2:4" x14ac:dyDescent="0.25">
      <c r="B309"/>
      <c r="C309"/>
      <c r="D309"/>
    </row>
    <row r="310" spans="2:4" x14ac:dyDescent="0.25">
      <c r="B310"/>
      <c r="C310"/>
      <c r="D310"/>
    </row>
    <row r="311" spans="2:4" x14ac:dyDescent="0.25">
      <c r="B311"/>
      <c r="C311"/>
      <c r="D311"/>
    </row>
    <row r="312" spans="2:4" x14ac:dyDescent="0.25">
      <c r="B312"/>
      <c r="C312"/>
      <c r="D312"/>
    </row>
    <row r="313" spans="2:4" x14ac:dyDescent="0.25">
      <c r="B313"/>
      <c r="C313"/>
      <c r="D313"/>
    </row>
    <row r="314" spans="2:4" x14ac:dyDescent="0.25">
      <c r="B314"/>
      <c r="C314"/>
      <c r="D314"/>
    </row>
    <row r="315" spans="2:4" x14ac:dyDescent="0.25">
      <c r="B315"/>
      <c r="C315"/>
      <c r="D315"/>
    </row>
    <row r="316" spans="2:4" x14ac:dyDescent="0.25">
      <c r="B316"/>
      <c r="C316"/>
      <c r="D316"/>
    </row>
    <row r="317" spans="2:4" x14ac:dyDescent="0.25">
      <c r="B317"/>
      <c r="C317"/>
      <c r="D317"/>
    </row>
    <row r="318" spans="2:4" x14ac:dyDescent="0.25">
      <c r="B318"/>
      <c r="C318"/>
      <c r="D318"/>
    </row>
    <row r="319" spans="2:4" x14ac:dyDescent="0.25">
      <c r="B319"/>
      <c r="C319"/>
      <c r="D319"/>
    </row>
    <row r="320" spans="2:4" x14ac:dyDescent="0.25">
      <c r="B320"/>
      <c r="C320"/>
      <c r="D320"/>
    </row>
    <row r="321" spans="2:4" x14ac:dyDescent="0.25">
      <c r="B321"/>
      <c r="C321"/>
      <c r="D321"/>
    </row>
    <row r="322" spans="2:4" x14ac:dyDescent="0.25">
      <c r="B322"/>
      <c r="C322"/>
      <c r="D322"/>
    </row>
    <row r="323" spans="2:4" x14ac:dyDescent="0.25">
      <c r="B323"/>
      <c r="C323"/>
      <c r="D323"/>
    </row>
    <row r="324" spans="2:4" x14ac:dyDescent="0.25">
      <c r="B324"/>
      <c r="C324"/>
      <c r="D324"/>
    </row>
    <row r="325" spans="2:4" x14ac:dyDescent="0.25">
      <c r="B325"/>
      <c r="C325"/>
      <c r="D325"/>
    </row>
    <row r="326" spans="2:4" x14ac:dyDescent="0.25">
      <c r="B326"/>
      <c r="C326"/>
      <c r="D326"/>
    </row>
    <row r="327" spans="2:4" x14ac:dyDescent="0.25">
      <c r="B327"/>
      <c r="C327"/>
      <c r="D327"/>
    </row>
    <row r="328" spans="2:4" x14ac:dyDescent="0.25">
      <c r="B328"/>
      <c r="C328"/>
      <c r="D328"/>
    </row>
    <row r="329" spans="2:4" x14ac:dyDescent="0.25">
      <c r="B329"/>
      <c r="C329"/>
      <c r="D329"/>
    </row>
    <row r="330" spans="2:4" x14ac:dyDescent="0.25">
      <c r="B330"/>
      <c r="C330"/>
      <c r="D330"/>
    </row>
    <row r="331" spans="2:4" x14ac:dyDescent="0.25">
      <c r="B331"/>
      <c r="C331"/>
      <c r="D331"/>
    </row>
    <row r="332" spans="2:4" x14ac:dyDescent="0.25">
      <c r="B332"/>
      <c r="C332"/>
      <c r="D332"/>
    </row>
    <row r="333" spans="2:4" x14ac:dyDescent="0.25">
      <c r="B333"/>
      <c r="C333"/>
      <c r="D333"/>
    </row>
    <row r="334" spans="2:4" x14ac:dyDescent="0.25">
      <c r="B334"/>
      <c r="C334"/>
      <c r="D334"/>
    </row>
    <row r="335" spans="2:4" x14ac:dyDescent="0.25">
      <c r="B335"/>
      <c r="C335"/>
      <c r="D335"/>
    </row>
    <row r="336" spans="2:4" x14ac:dyDescent="0.25">
      <c r="B336"/>
      <c r="C336"/>
      <c r="D336"/>
    </row>
    <row r="337" spans="2:4" x14ac:dyDescent="0.25">
      <c r="B337"/>
      <c r="C337"/>
      <c r="D337"/>
    </row>
    <row r="338" spans="2:4" x14ac:dyDescent="0.25">
      <c r="B338"/>
      <c r="C338"/>
      <c r="D338"/>
    </row>
    <row r="339" spans="2:4" x14ac:dyDescent="0.25">
      <c r="B339"/>
      <c r="C339"/>
      <c r="D339"/>
    </row>
    <row r="340" spans="2:4" x14ac:dyDescent="0.25">
      <c r="B340"/>
      <c r="C340"/>
      <c r="D340"/>
    </row>
    <row r="341" spans="2:4" x14ac:dyDescent="0.25">
      <c r="B341"/>
      <c r="C341"/>
      <c r="D341"/>
    </row>
    <row r="342" spans="2:4" x14ac:dyDescent="0.25">
      <c r="B342"/>
      <c r="C342"/>
      <c r="D342"/>
    </row>
    <row r="343" spans="2:4" x14ac:dyDescent="0.25">
      <c r="B343"/>
      <c r="C343"/>
      <c r="D343"/>
    </row>
    <row r="344" spans="2:4" x14ac:dyDescent="0.25">
      <c r="B344"/>
      <c r="C344"/>
      <c r="D344"/>
    </row>
    <row r="345" spans="2:4" x14ac:dyDescent="0.25">
      <c r="B345"/>
      <c r="C345"/>
      <c r="D345"/>
    </row>
    <row r="346" spans="2:4" x14ac:dyDescent="0.25">
      <c r="B346"/>
      <c r="C346"/>
      <c r="D346"/>
    </row>
    <row r="347" spans="2:4" x14ac:dyDescent="0.25">
      <c r="B347"/>
      <c r="C347"/>
      <c r="D347"/>
    </row>
    <row r="348" spans="2:4" x14ac:dyDescent="0.25">
      <c r="B348"/>
      <c r="C348"/>
      <c r="D348"/>
    </row>
    <row r="349" spans="2:4" x14ac:dyDescent="0.25">
      <c r="B349"/>
      <c r="C349"/>
      <c r="D349"/>
    </row>
    <row r="350" spans="2:4" x14ac:dyDescent="0.25">
      <c r="B350"/>
      <c r="C350"/>
      <c r="D350"/>
    </row>
    <row r="351" spans="2:4" x14ac:dyDescent="0.25">
      <c r="B351"/>
      <c r="C351"/>
      <c r="D351"/>
    </row>
    <row r="352" spans="2:4" x14ac:dyDescent="0.25">
      <c r="B352"/>
      <c r="C352"/>
      <c r="D352"/>
    </row>
    <row r="353" spans="2:4" x14ac:dyDescent="0.25">
      <c r="B353"/>
      <c r="C353"/>
      <c r="D353"/>
    </row>
    <row r="354" spans="2:4" x14ac:dyDescent="0.25">
      <c r="B354"/>
      <c r="C354"/>
      <c r="D354"/>
    </row>
    <row r="355" spans="2:4" x14ac:dyDescent="0.25">
      <c r="B355"/>
      <c r="C355"/>
      <c r="D355"/>
    </row>
    <row r="356" spans="2:4" x14ac:dyDescent="0.25">
      <c r="B356"/>
      <c r="C356"/>
      <c r="D356"/>
    </row>
    <row r="357" spans="2:4" x14ac:dyDescent="0.25">
      <c r="B357"/>
      <c r="C357"/>
      <c r="D357"/>
    </row>
    <row r="358" spans="2:4" x14ac:dyDescent="0.25">
      <c r="B358"/>
      <c r="C358"/>
      <c r="D358"/>
    </row>
    <row r="359" spans="2:4" x14ac:dyDescent="0.25">
      <c r="B359"/>
      <c r="C359"/>
      <c r="D359"/>
    </row>
    <row r="360" spans="2:4" x14ac:dyDescent="0.25">
      <c r="B360"/>
      <c r="C360"/>
      <c r="D360"/>
    </row>
    <row r="361" spans="2:4" x14ac:dyDescent="0.25">
      <c r="B361"/>
      <c r="C361"/>
      <c r="D361"/>
    </row>
    <row r="362" spans="2:4" x14ac:dyDescent="0.25">
      <c r="B362"/>
      <c r="C362"/>
      <c r="D362"/>
    </row>
    <row r="363" spans="2:4" x14ac:dyDescent="0.25">
      <c r="B363"/>
      <c r="C363"/>
      <c r="D363"/>
    </row>
    <row r="364" spans="2:4" x14ac:dyDescent="0.25">
      <c r="B364"/>
      <c r="C364"/>
      <c r="D364"/>
    </row>
    <row r="365" spans="2:4" x14ac:dyDescent="0.25">
      <c r="B365"/>
      <c r="C365"/>
      <c r="D365"/>
    </row>
    <row r="366" spans="2:4" x14ac:dyDescent="0.25">
      <c r="B366"/>
      <c r="C366"/>
      <c r="D366"/>
    </row>
    <row r="367" spans="2:4" x14ac:dyDescent="0.25">
      <c r="B367"/>
      <c r="C367"/>
      <c r="D367"/>
    </row>
    <row r="368" spans="2:4" x14ac:dyDescent="0.25">
      <c r="B368"/>
      <c r="C368"/>
      <c r="D368"/>
    </row>
    <row r="369" spans="2:4" x14ac:dyDescent="0.25">
      <c r="B369"/>
      <c r="C369"/>
      <c r="D369"/>
    </row>
    <row r="370" spans="2:4" x14ac:dyDescent="0.25">
      <c r="B370"/>
      <c r="C370"/>
      <c r="D370"/>
    </row>
    <row r="371" spans="2:4" x14ac:dyDescent="0.25">
      <c r="B371"/>
      <c r="C371"/>
      <c r="D371"/>
    </row>
    <row r="372" spans="2:4" x14ac:dyDescent="0.25">
      <c r="B372"/>
      <c r="C372"/>
      <c r="D372"/>
    </row>
    <row r="373" spans="2:4" x14ac:dyDescent="0.25">
      <c r="B373"/>
      <c r="C373"/>
      <c r="D373"/>
    </row>
    <row r="374" spans="2:4" x14ac:dyDescent="0.25">
      <c r="B374"/>
      <c r="C374"/>
      <c r="D374"/>
    </row>
    <row r="375" spans="2:4" x14ac:dyDescent="0.25">
      <c r="B375"/>
      <c r="C375"/>
      <c r="D375"/>
    </row>
    <row r="376" spans="2:4" x14ac:dyDescent="0.25">
      <c r="B376"/>
      <c r="C376"/>
      <c r="D376"/>
    </row>
    <row r="377" spans="2:4" x14ac:dyDescent="0.25">
      <c r="B377"/>
      <c r="C377"/>
      <c r="D377"/>
    </row>
    <row r="378" spans="2:4" x14ac:dyDescent="0.25">
      <c r="B378"/>
      <c r="C378"/>
      <c r="D378"/>
    </row>
    <row r="379" spans="2:4" x14ac:dyDescent="0.25">
      <c r="B379"/>
      <c r="C379"/>
      <c r="D379"/>
    </row>
    <row r="380" spans="2:4" x14ac:dyDescent="0.25">
      <c r="B380"/>
      <c r="C380"/>
      <c r="D380"/>
    </row>
    <row r="381" spans="2:4" x14ac:dyDescent="0.25">
      <c r="B381"/>
      <c r="C381"/>
      <c r="D381"/>
    </row>
    <row r="382" spans="2:4" x14ac:dyDescent="0.25">
      <c r="B382"/>
      <c r="C382"/>
      <c r="D382"/>
    </row>
    <row r="383" spans="2:4" x14ac:dyDescent="0.25">
      <c r="B383"/>
      <c r="C383"/>
      <c r="D383"/>
    </row>
    <row r="384" spans="2:4" x14ac:dyDescent="0.25">
      <c r="B384"/>
      <c r="C384"/>
      <c r="D384"/>
    </row>
    <row r="385" spans="2:4" x14ac:dyDescent="0.25">
      <c r="B385"/>
      <c r="C385"/>
      <c r="D385"/>
    </row>
    <row r="386" spans="2:4" x14ac:dyDescent="0.25">
      <c r="B386"/>
      <c r="C386"/>
      <c r="D386"/>
    </row>
    <row r="387" spans="2:4" x14ac:dyDescent="0.25">
      <c r="B387"/>
      <c r="C387"/>
      <c r="D387"/>
    </row>
    <row r="388" spans="2:4" x14ac:dyDescent="0.25">
      <c r="B388"/>
      <c r="C388"/>
      <c r="D388"/>
    </row>
    <row r="389" spans="2:4" x14ac:dyDescent="0.25">
      <c r="B389"/>
      <c r="C389"/>
      <c r="D389"/>
    </row>
    <row r="390" spans="2:4" x14ac:dyDescent="0.25">
      <c r="B390"/>
      <c r="C390"/>
      <c r="D390"/>
    </row>
    <row r="391" spans="2:4" x14ac:dyDescent="0.25">
      <c r="B391"/>
      <c r="C391"/>
      <c r="D391"/>
    </row>
    <row r="392" spans="2:4" x14ac:dyDescent="0.25">
      <c r="B392"/>
      <c r="C392"/>
      <c r="D392"/>
    </row>
    <row r="393" spans="2:4" x14ac:dyDescent="0.25">
      <c r="B393"/>
      <c r="C393"/>
      <c r="D393"/>
    </row>
    <row r="394" spans="2:4" x14ac:dyDescent="0.25">
      <c r="B394"/>
      <c r="C394"/>
      <c r="D394"/>
    </row>
    <row r="395" spans="2:4" x14ac:dyDescent="0.25">
      <c r="B395"/>
      <c r="C395"/>
      <c r="D395"/>
    </row>
    <row r="396" spans="2:4" x14ac:dyDescent="0.25">
      <c r="B396"/>
      <c r="C396"/>
      <c r="D396"/>
    </row>
    <row r="397" spans="2:4" x14ac:dyDescent="0.25">
      <c r="B397"/>
      <c r="C397"/>
      <c r="D397"/>
    </row>
    <row r="398" spans="2:4" x14ac:dyDescent="0.25">
      <c r="B398"/>
      <c r="C398"/>
      <c r="D398"/>
    </row>
    <row r="399" spans="2:4" x14ac:dyDescent="0.25">
      <c r="B399"/>
      <c r="C399"/>
      <c r="D399"/>
    </row>
    <row r="400" spans="2:4" x14ac:dyDescent="0.25">
      <c r="B400"/>
      <c r="C400"/>
      <c r="D400"/>
    </row>
    <row r="401" spans="2:4" x14ac:dyDescent="0.25">
      <c r="B401"/>
      <c r="C401"/>
      <c r="D401"/>
    </row>
    <row r="402" spans="2:4" x14ac:dyDescent="0.25">
      <c r="B402"/>
      <c r="C402"/>
      <c r="D402"/>
    </row>
    <row r="403" spans="2:4" x14ac:dyDescent="0.25">
      <c r="B403"/>
      <c r="C403"/>
      <c r="D403"/>
    </row>
    <row r="404" spans="2:4" x14ac:dyDescent="0.25">
      <c r="B404"/>
      <c r="C404"/>
      <c r="D404"/>
    </row>
    <row r="405" spans="2:4" x14ac:dyDescent="0.25">
      <c r="B405"/>
      <c r="C405"/>
      <c r="D405"/>
    </row>
    <row r="406" spans="2:4" x14ac:dyDescent="0.25">
      <c r="B406"/>
      <c r="C406"/>
      <c r="D406"/>
    </row>
    <row r="407" spans="2:4" x14ac:dyDescent="0.25">
      <c r="B407"/>
      <c r="C407"/>
      <c r="D407"/>
    </row>
    <row r="408" spans="2:4" x14ac:dyDescent="0.25">
      <c r="B408"/>
      <c r="C408"/>
      <c r="D408"/>
    </row>
    <row r="409" spans="2:4" x14ac:dyDescent="0.25">
      <c r="B409"/>
      <c r="C409"/>
      <c r="D409"/>
    </row>
    <row r="410" spans="2:4" x14ac:dyDescent="0.25">
      <c r="B410"/>
      <c r="C410"/>
      <c r="D410"/>
    </row>
    <row r="411" spans="2:4" x14ac:dyDescent="0.25">
      <c r="B411"/>
      <c r="C411"/>
      <c r="D411"/>
    </row>
    <row r="412" spans="2:4" x14ac:dyDescent="0.25">
      <c r="B412"/>
      <c r="C412"/>
      <c r="D412"/>
    </row>
    <row r="413" spans="2:4" x14ac:dyDescent="0.25">
      <c r="B413"/>
      <c r="C413"/>
      <c r="D413"/>
    </row>
    <row r="414" spans="2:4" x14ac:dyDescent="0.25">
      <c r="B414"/>
      <c r="C414"/>
      <c r="D414"/>
    </row>
    <row r="415" spans="2:4" x14ac:dyDescent="0.25">
      <c r="B415"/>
      <c r="C415"/>
      <c r="D415"/>
    </row>
    <row r="416" spans="2:4" x14ac:dyDescent="0.25">
      <c r="B416"/>
      <c r="C416"/>
      <c r="D416"/>
    </row>
    <row r="417" spans="2:4" x14ac:dyDescent="0.25">
      <c r="B417"/>
      <c r="C417"/>
      <c r="D417"/>
    </row>
    <row r="418" spans="2:4" x14ac:dyDescent="0.25">
      <c r="B418"/>
      <c r="C418"/>
      <c r="D418"/>
    </row>
    <row r="419" spans="2:4" x14ac:dyDescent="0.25">
      <c r="B419"/>
      <c r="C419"/>
      <c r="D419"/>
    </row>
    <row r="420" spans="2:4" x14ac:dyDescent="0.25">
      <c r="B420"/>
      <c r="C420"/>
      <c r="D420"/>
    </row>
    <row r="421" spans="2:4" x14ac:dyDescent="0.25">
      <c r="B421"/>
      <c r="C421"/>
      <c r="D421"/>
    </row>
    <row r="422" spans="2:4" x14ac:dyDescent="0.25">
      <c r="B422"/>
      <c r="C422"/>
      <c r="D422"/>
    </row>
    <row r="423" spans="2:4" x14ac:dyDescent="0.25">
      <c r="B423"/>
      <c r="C423"/>
      <c r="D423"/>
    </row>
    <row r="424" spans="2:4" x14ac:dyDescent="0.25">
      <c r="B424"/>
      <c r="C424"/>
      <c r="D424"/>
    </row>
    <row r="425" spans="2:4" x14ac:dyDescent="0.25">
      <c r="B425"/>
      <c r="C425"/>
      <c r="D425"/>
    </row>
    <row r="426" spans="2:4" x14ac:dyDescent="0.25">
      <c r="B426"/>
      <c r="C426"/>
      <c r="D426"/>
    </row>
    <row r="427" spans="2:4" x14ac:dyDescent="0.25">
      <c r="B427"/>
      <c r="C427"/>
      <c r="D427"/>
    </row>
    <row r="428" spans="2:4" x14ac:dyDescent="0.25">
      <c r="B428"/>
      <c r="C428"/>
      <c r="D428"/>
    </row>
    <row r="429" spans="2:4" x14ac:dyDescent="0.25">
      <c r="B429"/>
      <c r="C429"/>
      <c r="D429"/>
    </row>
    <row r="430" spans="2:4" x14ac:dyDescent="0.25">
      <c r="B430"/>
      <c r="C430"/>
      <c r="D430"/>
    </row>
    <row r="431" spans="2:4" x14ac:dyDescent="0.25">
      <c r="B431"/>
      <c r="C431"/>
      <c r="D431"/>
    </row>
    <row r="432" spans="2:4" x14ac:dyDescent="0.25">
      <c r="B432"/>
      <c r="C432"/>
      <c r="D432"/>
    </row>
    <row r="433" spans="2:4" x14ac:dyDescent="0.25">
      <c r="B433"/>
      <c r="C433"/>
      <c r="D433"/>
    </row>
    <row r="434" spans="2:4" x14ac:dyDescent="0.25">
      <c r="B434"/>
      <c r="C434"/>
      <c r="D434"/>
    </row>
    <row r="435" spans="2:4" x14ac:dyDescent="0.25">
      <c r="B435"/>
      <c r="C435"/>
      <c r="D435"/>
    </row>
    <row r="436" spans="2:4" x14ac:dyDescent="0.25">
      <c r="B436"/>
      <c r="C436"/>
      <c r="D436"/>
    </row>
    <row r="437" spans="2:4" x14ac:dyDescent="0.25">
      <c r="B437"/>
      <c r="C437"/>
      <c r="D437"/>
    </row>
    <row r="438" spans="2:4" x14ac:dyDescent="0.25">
      <c r="B438"/>
      <c r="C438"/>
      <c r="D438"/>
    </row>
    <row r="439" spans="2:4" x14ac:dyDescent="0.25">
      <c r="B439"/>
      <c r="C439"/>
      <c r="D439"/>
    </row>
    <row r="440" spans="2:4" x14ac:dyDescent="0.25">
      <c r="B440"/>
      <c r="C440"/>
      <c r="D440"/>
    </row>
    <row r="441" spans="2:4" x14ac:dyDescent="0.25">
      <c r="B441"/>
      <c r="C441"/>
      <c r="D441"/>
    </row>
    <row r="442" spans="2:4" x14ac:dyDescent="0.25">
      <c r="B442"/>
      <c r="C442"/>
      <c r="D442"/>
    </row>
    <row r="443" spans="2:4" x14ac:dyDescent="0.25">
      <c r="B443"/>
      <c r="C443"/>
      <c r="D443"/>
    </row>
    <row r="444" spans="2:4" x14ac:dyDescent="0.25">
      <c r="B444"/>
      <c r="C444"/>
      <c r="D444"/>
    </row>
    <row r="445" spans="2:4" x14ac:dyDescent="0.25">
      <c r="B445"/>
      <c r="C445"/>
      <c r="D445"/>
    </row>
    <row r="446" spans="2:4" x14ac:dyDescent="0.25">
      <c r="B446"/>
      <c r="C446"/>
      <c r="D446"/>
    </row>
    <row r="447" spans="2:4" x14ac:dyDescent="0.25">
      <c r="B447"/>
      <c r="C447"/>
      <c r="D447"/>
    </row>
    <row r="448" spans="2:4" x14ac:dyDescent="0.25">
      <c r="B448"/>
      <c r="C448"/>
      <c r="D448"/>
    </row>
    <row r="449" spans="2:4" x14ac:dyDescent="0.25">
      <c r="B449"/>
      <c r="C449"/>
      <c r="D449"/>
    </row>
    <row r="450" spans="2:4" x14ac:dyDescent="0.25">
      <c r="B450"/>
      <c r="C450"/>
      <c r="D450"/>
    </row>
    <row r="451" spans="2:4" x14ac:dyDescent="0.25">
      <c r="B451"/>
      <c r="C451"/>
      <c r="D451"/>
    </row>
    <row r="452" spans="2:4" x14ac:dyDescent="0.25">
      <c r="B452"/>
      <c r="C452"/>
      <c r="D452"/>
    </row>
    <row r="453" spans="2:4" x14ac:dyDescent="0.25">
      <c r="B453"/>
      <c r="C453"/>
      <c r="D453"/>
    </row>
    <row r="454" spans="2:4" x14ac:dyDescent="0.25">
      <c r="B454"/>
      <c r="C454"/>
      <c r="D454"/>
    </row>
    <row r="455" spans="2:4" x14ac:dyDescent="0.25">
      <c r="B455"/>
      <c r="C455"/>
      <c r="D455"/>
    </row>
    <row r="456" spans="2:4" x14ac:dyDescent="0.25">
      <c r="B456"/>
      <c r="C456"/>
      <c r="D456"/>
    </row>
    <row r="457" spans="2:4" x14ac:dyDescent="0.25">
      <c r="B457"/>
      <c r="C457"/>
      <c r="D457"/>
    </row>
    <row r="458" spans="2:4" x14ac:dyDescent="0.25">
      <c r="B458"/>
      <c r="C458"/>
      <c r="D458"/>
    </row>
    <row r="459" spans="2:4" x14ac:dyDescent="0.25">
      <c r="B459"/>
      <c r="C459"/>
      <c r="D459"/>
    </row>
    <row r="460" spans="2:4" x14ac:dyDescent="0.25">
      <c r="B460"/>
      <c r="C460"/>
      <c r="D460"/>
    </row>
    <row r="461" spans="2:4" x14ac:dyDescent="0.25">
      <c r="B461"/>
      <c r="C461"/>
      <c r="D461"/>
    </row>
    <row r="462" spans="2:4" x14ac:dyDescent="0.25">
      <c r="B462"/>
      <c r="C462"/>
      <c r="D462"/>
    </row>
    <row r="463" spans="2:4" x14ac:dyDescent="0.25">
      <c r="B463"/>
      <c r="C463"/>
      <c r="D463"/>
    </row>
    <row r="464" spans="2:4" x14ac:dyDescent="0.25">
      <c r="B464"/>
      <c r="C464"/>
      <c r="D464"/>
    </row>
    <row r="465" spans="2:4" x14ac:dyDescent="0.25">
      <c r="B465"/>
      <c r="C465"/>
      <c r="D465"/>
    </row>
    <row r="466" spans="2:4" x14ac:dyDescent="0.25">
      <c r="B466"/>
      <c r="C466"/>
      <c r="D466"/>
    </row>
    <row r="467" spans="2:4" x14ac:dyDescent="0.25">
      <c r="B467"/>
      <c r="C467"/>
      <c r="D467"/>
    </row>
    <row r="468" spans="2:4" x14ac:dyDescent="0.25">
      <c r="B468"/>
      <c r="C468"/>
      <c r="D468"/>
    </row>
    <row r="469" spans="2:4" x14ac:dyDescent="0.25">
      <c r="B469"/>
      <c r="C469"/>
      <c r="D469"/>
    </row>
    <row r="470" spans="2:4" x14ac:dyDescent="0.25">
      <c r="B470"/>
      <c r="C470"/>
      <c r="D470"/>
    </row>
    <row r="471" spans="2:4" x14ac:dyDescent="0.25">
      <c r="B471"/>
      <c r="C471"/>
      <c r="D471"/>
    </row>
    <row r="472" spans="2:4" x14ac:dyDescent="0.25">
      <c r="B472"/>
      <c r="C472"/>
      <c r="D472"/>
    </row>
    <row r="473" spans="2:4" x14ac:dyDescent="0.25">
      <c r="B473"/>
      <c r="C473"/>
      <c r="D473"/>
    </row>
    <row r="474" spans="2:4" x14ac:dyDescent="0.25">
      <c r="B474"/>
      <c r="C474"/>
      <c r="D474"/>
    </row>
    <row r="475" spans="2:4" x14ac:dyDescent="0.25">
      <c r="B475"/>
      <c r="C475"/>
      <c r="D475"/>
    </row>
    <row r="476" spans="2:4" x14ac:dyDescent="0.25">
      <c r="B476"/>
      <c r="C476"/>
      <c r="D476"/>
    </row>
    <row r="477" spans="2:4" x14ac:dyDescent="0.25">
      <c r="B477"/>
      <c r="C477"/>
      <c r="D477"/>
    </row>
    <row r="478" spans="2:4" x14ac:dyDescent="0.25">
      <c r="B478"/>
      <c r="C478"/>
      <c r="D478"/>
    </row>
    <row r="479" spans="2:4" x14ac:dyDescent="0.25">
      <c r="B479"/>
      <c r="C479"/>
      <c r="D479"/>
    </row>
    <row r="480" spans="2:4" x14ac:dyDescent="0.25">
      <c r="B480"/>
      <c r="C480"/>
      <c r="D480"/>
    </row>
    <row r="481" spans="2:4" x14ac:dyDescent="0.25">
      <c r="B481"/>
      <c r="C481"/>
      <c r="D481"/>
    </row>
    <row r="482" spans="2:4" x14ac:dyDescent="0.25">
      <c r="B482"/>
      <c r="C482"/>
      <c r="D482"/>
    </row>
    <row r="483" spans="2:4" x14ac:dyDescent="0.25">
      <c r="B483"/>
      <c r="C483"/>
      <c r="D483"/>
    </row>
    <row r="484" spans="2:4" x14ac:dyDescent="0.25">
      <c r="B484"/>
      <c r="C484"/>
      <c r="D484"/>
    </row>
    <row r="485" spans="2:4" x14ac:dyDescent="0.25">
      <c r="B485"/>
      <c r="C485"/>
      <c r="D485"/>
    </row>
    <row r="486" spans="2:4" x14ac:dyDescent="0.25">
      <c r="B486"/>
      <c r="C486"/>
      <c r="D486"/>
    </row>
    <row r="487" spans="2:4" x14ac:dyDescent="0.25">
      <c r="B487"/>
      <c r="C487"/>
      <c r="D487"/>
    </row>
    <row r="488" spans="2:4" x14ac:dyDescent="0.25">
      <c r="B488"/>
      <c r="C488"/>
      <c r="D488"/>
    </row>
    <row r="489" spans="2:4" x14ac:dyDescent="0.25">
      <c r="B489"/>
      <c r="C489"/>
      <c r="D489"/>
    </row>
    <row r="490" spans="2:4" x14ac:dyDescent="0.25">
      <c r="B490"/>
      <c r="C490"/>
      <c r="D490"/>
    </row>
    <row r="491" spans="2:4" x14ac:dyDescent="0.25">
      <c r="B491"/>
      <c r="C491"/>
      <c r="D491"/>
    </row>
    <row r="492" spans="2:4" x14ac:dyDescent="0.25">
      <c r="B492"/>
      <c r="C492"/>
      <c r="D492"/>
    </row>
    <row r="493" spans="2:4" x14ac:dyDescent="0.25">
      <c r="B493"/>
      <c r="C493"/>
      <c r="D493"/>
    </row>
    <row r="494" spans="2:4" x14ac:dyDescent="0.25">
      <c r="B494"/>
      <c r="C494"/>
      <c r="D494"/>
    </row>
    <row r="495" spans="2:4" x14ac:dyDescent="0.25">
      <c r="B495"/>
      <c r="C495"/>
      <c r="D495"/>
    </row>
    <row r="496" spans="2:4" x14ac:dyDescent="0.25">
      <c r="B496"/>
      <c r="C496"/>
      <c r="D496"/>
    </row>
    <row r="497" spans="2:4" x14ac:dyDescent="0.25">
      <c r="B497"/>
      <c r="C497"/>
      <c r="D497"/>
    </row>
    <row r="498" spans="2:4" x14ac:dyDescent="0.25">
      <c r="B498"/>
      <c r="C498"/>
      <c r="D498"/>
    </row>
    <row r="499" spans="2:4" x14ac:dyDescent="0.25">
      <c r="B499"/>
      <c r="C499"/>
      <c r="D499"/>
    </row>
    <row r="500" spans="2:4" x14ac:dyDescent="0.25">
      <c r="B500"/>
      <c r="C500"/>
      <c r="D500"/>
    </row>
    <row r="501" spans="2:4" x14ac:dyDescent="0.25">
      <c r="B501"/>
      <c r="C501"/>
      <c r="D501"/>
    </row>
    <row r="502" spans="2:4" x14ac:dyDescent="0.25">
      <c r="B502"/>
      <c r="C502"/>
      <c r="D502"/>
    </row>
    <row r="503" spans="2:4" x14ac:dyDescent="0.25">
      <c r="B503"/>
      <c r="C503"/>
      <c r="D503"/>
    </row>
    <row r="504" spans="2:4" x14ac:dyDescent="0.25">
      <c r="B504"/>
      <c r="C504"/>
      <c r="D504"/>
    </row>
    <row r="505" spans="2:4" x14ac:dyDescent="0.25">
      <c r="B505"/>
      <c r="C505"/>
      <c r="D505"/>
    </row>
    <row r="506" spans="2:4" x14ac:dyDescent="0.25">
      <c r="B506"/>
      <c r="C506"/>
      <c r="D506"/>
    </row>
    <row r="507" spans="2:4" x14ac:dyDescent="0.25">
      <c r="B507"/>
      <c r="C507"/>
      <c r="D507"/>
    </row>
    <row r="508" spans="2:4" x14ac:dyDescent="0.25">
      <c r="B508"/>
      <c r="C508"/>
      <c r="D508"/>
    </row>
    <row r="509" spans="2:4" x14ac:dyDescent="0.25">
      <c r="B509"/>
      <c r="C509"/>
      <c r="D509"/>
    </row>
    <row r="510" spans="2:4" x14ac:dyDescent="0.25">
      <c r="B510"/>
      <c r="C510"/>
      <c r="D510"/>
    </row>
    <row r="511" spans="2:4" x14ac:dyDescent="0.25">
      <c r="B511"/>
      <c r="C511"/>
      <c r="D511"/>
    </row>
    <row r="512" spans="2:4" x14ac:dyDescent="0.25">
      <c r="B512"/>
      <c r="C512"/>
      <c r="D512"/>
    </row>
    <row r="513" spans="2:4" x14ac:dyDescent="0.25">
      <c r="B513"/>
      <c r="C513"/>
      <c r="D513"/>
    </row>
    <row r="514" spans="2:4" x14ac:dyDescent="0.25">
      <c r="B514"/>
      <c r="C514"/>
      <c r="D514"/>
    </row>
    <row r="515" spans="2:4" x14ac:dyDescent="0.25">
      <c r="B515"/>
      <c r="C515"/>
      <c r="D515"/>
    </row>
    <row r="516" spans="2:4" x14ac:dyDescent="0.25">
      <c r="B516"/>
      <c r="C516"/>
      <c r="D516"/>
    </row>
    <row r="517" spans="2:4" x14ac:dyDescent="0.25">
      <c r="B517"/>
      <c r="C517"/>
      <c r="D517"/>
    </row>
    <row r="518" spans="2:4" x14ac:dyDescent="0.25">
      <c r="B518"/>
      <c r="C518"/>
      <c r="D518"/>
    </row>
    <row r="519" spans="2:4" x14ac:dyDescent="0.25">
      <c r="B519"/>
      <c r="C519"/>
      <c r="D519"/>
    </row>
    <row r="520" spans="2:4" x14ac:dyDescent="0.25">
      <c r="B520"/>
      <c r="C520"/>
      <c r="D520"/>
    </row>
    <row r="521" spans="2:4" x14ac:dyDescent="0.25">
      <c r="B521"/>
      <c r="C521"/>
      <c r="D521"/>
    </row>
    <row r="522" spans="2:4" x14ac:dyDescent="0.25">
      <c r="B522"/>
      <c r="C522"/>
      <c r="D522"/>
    </row>
    <row r="523" spans="2:4" x14ac:dyDescent="0.25">
      <c r="B523"/>
      <c r="C523"/>
      <c r="D523"/>
    </row>
    <row r="524" spans="2:4" x14ac:dyDescent="0.25">
      <c r="B524"/>
      <c r="C524"/>
      <c r="D524"/>
    </row>
    <row r="525" spans="2:4" x14ac:dyDescent="0.25">
      <c r="B525"/>
      <c r="C525"/>
      <c r="D525"/>
    </row>
    <row r="526" spans="2:4" x14ac:dyDescent="0.25">
      <c r="B526"/>
      <c r="C526"/>
      <c r="D526"/>
    </row>
    <row r="527" spans="2:4" x14ac:dyDescent="0.25">
      <c r="B527"/>
      <c r="C527"/>
      <c r="D527"/>
    </row>
    <row r="528" spans="2:4" x14ac:dyDescent="0.25">
      <c r="B528"/>
      <c r="C528"/>
      <c r="D528"/>
    </row>
    <row r="529" spans="2:4" x14ac:dyDescent="0.25">
      <c r="B529"/>
      <c r="C529"/>
      <c r="D529"/>
    </row>
    <row r="530" spans="2:4" x14ac:dyDescent="0.25">
      <c r="B530"/>
      <c r="C530"/>
      <c r="D530"/>
    </row>
    <row r="531" spans="2:4" x14ac:dyDescent="0.25">
      <c r="B531"/>
      <c r="C531"/>
      <c r="D531"/>
    </row>
    <row r="532" spans="2:4" x14ac:dyDescent="0.25">
      <c r="B532"/>
      <c r="C532"/>
      <c r="D532"/>
    </row>
    <row r="533" spans="2:4" x14ac:dyDescent="0.25">
      <c r="B533"/>
      <c r="C533"/>
      <c r="D533"/>
    </row>
    <row r="534" spans="2:4" x14ac:dyDescent="0.25">
      <c r="B534"/>
      <c r="C534"/>
      <c r="D534"/>
    </row>
    <row r="535" spans="2:4" x14ac:dyDescent="0.25">
      <c r="B535"/>
      <c r="C535"/>
      <c r="D535"/>
    </row>
    <row r="536" spans="2:4" x14ac:dyDescent="0.25">
      <c r="B536"/>
      <c r="C536"/>
      <c r="D536"/>
    </row>
    <row r="537" spans="2:4" x14ac:dyDescent="0.25">
      <c r="B537"/>
      <c r="C537"/>
      <c r="D537"/>
    </row>
    <row r="538" spans="2:4" x14ac:dyDescent="0.25">
      <c r="B538"/>
      <c r="C538"/>
      <c r="D538"/>
    </row>
    <row r="539" spans="2:4" x14ac:dyDescent="0.25">
      <c r="B539"/>
      <c r="C539"/>
      <c r="D539"/>
    </row>
    <row r="540" spans="2:4" x14ac:dyDescent="0.25">
      <c r="B540"/>
      <c r="C540"/>
      <c r="D540"/>
    </row>
    <row r="541" spans="2:4" x14ac:dyDescent="0.25">
      <c r="B541"/>
      <c r="C541"/>
      <c r="D541"/>
    </row>
    <row r="542" spans="2:4" x14ac:dyDescent="0.25">
      <c r="B542"/>
      <c r="C542"/>
      <c r="D542"/>
    </row>
    <row r="543" spans="2:4" x14ac:dyDescent="0.25">
      <c r="B543"/>
      <c r="C543"/>
      <c r="D543"/>
    </row>
    <row r="544" spans="2:4" x14ac:dyDescent="0.25">
      <c r="B544"/>
      <c r="C544"/>
      <c r="D544"/>
    </row>
    <row r="545" spans="2:4" x14ac:dyDescent="0.25">
      <c r="B545"/>
      <c r="C545"/>
      <c r="D545"/>
    </row>
    <row r="546" spans="2:4" x14ac:dyDescent="0.25">
      <c r="B546"/>
      <c r="C546"/>
      <c r="D546"/>
    </row>
    <row r="547" spans="2:4" x14ac:dyDescent="0.25">
      <c r="B547"/>
      <c r="C547"/>
      <c r="D547"/>
    </row>
    <row r="548" spans="2:4" x14ac:dyDescent="0.25">
      <c r="B548"/>
      <c r="C548"/>
      <c r="D548"/>
    </row>
    <row r="549" spans="2:4" x14ac:dyDescent="0.25">
      <c r="B549"/>
      <c r="C549"/>
      <c r="D549"/>
    </row>
    <row r="550" spans="2:4" x14ac:dyDescent="0.25">
      <c r="B550"/>
      <c r="C550"/>
      <c r="D550"/>
    </row>
    <row r="551" spans="2:4" x14ac:dyDescent="0.25">
      <c r="B551"/>
      <c r="C551"/>
      <c r="D551"/>
    </row>
    <row r="552" spans="2:4" x14ac:dyDescent="0.25">
      <c r="B552"/>
      <c r="C552"/>
      <c r="D552"/>
    </row>
    <row r="553" spans="2:4" x14ac:dyDescent="0.25">
      <c r="B553"/>
      <c r="C553"/>
      <c r="D553"/>
    </row>
    <row r="554" spans="2:4" x14ac:dyDescent="0.25">
      <c r="B554"/>
      <c r="C554"/>
      <c r="D554"/>
    </row>
    <row r="555" spans="2:4" x14ac:dyDescent="0.25">
      <c r="B555"/>
      <c r="C555"/>
      <c r="D555"/>
    </row>
    <row r="556" spans="2:4" x14ac:dyDescent="0.25">
      <c r="B556"/>
      <c r="C556"/>
      <c r="D556"/>
    </row>
    <row r="557" spans="2:4" x14ac:dyDescent="0.25">
      <c r="B557"/>
      <c r="C557"/>
      <c r="D557"/>
    </row>
    <row r="558" spans="2:4" x14ac:dyDescent="0.25">
      <c r="B558"/>
      <c r="C558"/>
      <c r="D558"/>
    </row>
    <row r="559" spans="2:4" x14ac:dyDescent="0.25">
      <c r="B559"/>
      <c r="C559"/>
      <c r="D559"/>
    </row>
    <row r="560" spans="2:4" x14ac:dyDescent="0.25">
      <c r="B560"/>
      <c r="C560"/>
      <c r="D560"/>
    </row>
    <row r="561" spans="2:4" x14ac:dyDescent="0.25">
      <c r="B561"/>
      <c r="C561"/>
      <c r="D561"/>
    </row>
    <row r="562" spans="2:4" x14ac:dyDescent="0.25">
      <c r="B562"/>
      <c r="C562"/>
      <c r="D562"/>
    </row>
    <row r="563" spans="2:4" x14ac:dyDescent="0.25">
      <c r="B563"/>
      <c r="C563"/>
      <c r="D563"/>
    </row>
    <row r="564" spans="2:4" x14ac:dyDescent="0.25">
      <c r="B564"/>
      <c r="C564"/>
      <c r="D564"/>
    </row>
    <row r="565" spans="2:4" x14ac:dyDescent="0.25">
      <c r="B565"/>
      <c r="C565"/>
      <c r="D565"/>
    </row>
    <row r="566" spans="2:4" x14ac:dyDescent="0.25">
      <c r="B566"/>
      <c r="C566"/>
      <c r="D566"/>
    </row>
    <row r="567" spans="2:4" x14ac:dyDescent="0.25">
      <c r="B567"/>
      <c r="C567"/>
      <c r="D567"/>
    </row>
    <row r="568" spans="2:4" x14ac:dyDescent="0.25">
      <c r="B568"/>
      <c r="C568"/>
      <c r="D568"/>
    </row>
    <row r="569" spans="2:4" x14ac:dyDescent="0.25">
      <c r="B569"/>
      <c r="C569"/>
      <c r="D569"/>
    </row>
    <row r="570" spans="2:4" x14ac:dyDescent="0.25">
      <c r="B570"/>
      <c r="C570"/>
      <c r="D570"/>
    </row>
    <row r="571" spans="2:4" x14ac:dyDescent="0.25">
      <c r="B571"/>
      <c r="C571"/>
      <c r="D571"/>
    </row>
    <row r="572" spans="2:4" x14ac:dyDescent="0.25">
      <c r="B572"/>
      <c r="C572"/>
      <c r="D572"/>
    </row>
    <row r="573" spans="2:4" x14ac:dyDescent="0.25">
      <c r="B573"/>
      <c r="C573"/>
      <c r="D573"/>
    </row>
    <row r="574" spans="2:4" x14ac:dyDescent="0.25">
      <c r="B574"/>
      <c r="C574"/>
      <c r="D574"/>
    </row>
    <row r="575" spans="2:4" x14ac:dyDescent="0.25">
      <c r="B575"/>
      <c r="C575"/>
      <c r="D575"/>
    </row>
    <row r="576" spans="2:4" x14ac:dyDescent="0.25">
      <c r="B576"/>
      <c r="C576"/>
      <c r="D576"/>
    </row>
    <row r="577" spans="2:4" x14ac:dyDescent="0.25">
      <c r="B577"/>
      <c r="C577"/>
      <c r="D577"/>
    </row>
    <row r="578" spans="2:4" x14ac:dyDescent="0.25">
      <c r="B578"/>
      <c r="C578"/>
      <c r="D578"/>
    </row>
    <row r="579" spans="2:4" x14ac:dyDescent="0.25">
      <c r="B579"/>
      <c r="C579"/>
      <c r="D579"/>
    </row>
    <row r="580" spans="2:4" x14ac:dyDescent="0.25">
      <c r="B580"/>
      <c r="C580"/>
      <c r="D580"/>
    </row>
    <row r="581" spans="2:4" x14ac:dyDescent="0.25">
      <c r="B581"/>
      <c r="C581"/>
      <c r="D581"/>
    </row>
    <row r="582" spans="2:4" x14ac:dyDescent="0.25">
      <c r="B582"/>
      <c r="C582"/>
      <c r="D582"/>
    </row>
    <row r="583" spans="2:4" x14ac:dyDescent="0.25">
      <c r="B583"/>
      <c r="C583"/>
      <c r="D583"/>
    </row>
    <row r="584" spans="2:4" x14ac:dyDescent="0.25">
      <c r="B584"/>
      <c r="C584"/>
      <c r="D584"/>
    </row>
    <row r="585" spans="2:4" x14ac:dyDescent="0.25">
      <c r="B585"/>
      <c r="C585"/>
      <c r="D585"/>
    </row>
    <row r="586" spans="2:4" x14ac:dyDescent="0.25">
      <c r="B586"/>
      <c r="C586"/>
      <c r="D586"/>
    </row>
    <row r="587" spans="2:4" x14ac:dyDescent="0.25">
      <c r="B587"/>
      <c r="C587"/>
      <c r="D587"/>
    </row>
    <row r="588" spans="2:4" x14ac:dyDescent="0.25">
      <c r="B588"/>
      <c r="C588"/>
      <c r="D588"/>
    </row>
    <row r="589" spans="2:4" x14ac:dyDescent="0.25">
      <c r="B589"/>
      <c r="C589"/>
      <c r="D589"/>
    </row>
    <row r="590" spans="2:4" x14ac:dyDescent="0.25">
      <c r="B590"/>
      <c r="C590"/>
      <c r="D590"/>
    </row>
    <row r="591" spans="2:4" x14ac:dyDescent="0.25">
      <c r="B591"/>
      <c r="C591"/>
      <c r="D591"/>
    </row>
    <row r="592" spans="2:4" x14ac:dyDescent="0.25">
      <c r="B592"/>
      <c r="C592"/>
      <c r="D592"/>
    </row>
    <row r="593" spans="2:4" x14ac:dyDescent="0.25">
      <c r="B593"/>
      <c r="C593"/>
      <c r="D593"/>
    </row>
    <row r="594" spans="2:4" x14ac:dyDescent="0.25">
      <c r="B594"/>
      <c r="C594"/>
      <c r="D594"/>
    </row>
    <row r="595" spans="2:4" x14ac:dyDescent="0.25">
      <c r="B595"/>
      <c r="C595"/>
      <c r="D595"/>
    </row>
    <row r="596" spans="2:4" x14ac:dyDescent="0.25">
      <c r="B596"/>
      <c r="C596"/>
      <c r="D596"/>
    </row>
    <row r="597" spans="2:4" x14ac:dyDescent="0.25">
      <c r="B597"/>
      <c r="C597"/>
      <c r="D597"/>
    </row>
    <row r="598" spans="2:4" x14ac:dyDescent="0.25">
      <c r="B598"/>
      <c r="C598"/>
      <c r="D598"/>
    </row>
    <row r="599" spans="2:4" x14ac:dyDescent="0.25">
      <c r="B599"/>
      <c r="C599"/>
      <c r="D599"/>
    </row>
    <row r="600" spans="2:4" x14ac:dyDescent="0.25">
      <c r="B600"/>
      <c r="C600"/>
      <c r="D600"/>
    </row>
    <row r="601" spans="2:4" x14ac:dyDescent="0.25">
      <c r="B601"/>
      <c r="C601"/>
      <c r="D601"/>
    </row>
    <row r="602" spans="2:4" x14ac:dyDescent="0.25">
      <c r="B602"/>
      <c r="C602"/>
      <c r="D602"/>
    </row>
    <row r="603" spans="2:4" x14ac:dyDescent="0.25">
      <c r="B603"/>
      <c r="C603"/>
      <c r="D603"/>
    </row>
    <row r="604" spans="2:4" x14ac:dyDescent="0.25">
      <c r="B604"/>
      <c r="C604"/>
      <c r="D604"/>
    </row>
    <row r="605" spans="2:4" x14ac:dyDescent="0.25">
      <c r="B605"/>
      <c r="C605"/>
      <c r="D605"/>
    </row>
    <row r="606" spans="2:4" x14ac:dyDescent="0.25">
      <c r="B606"/>
      <c r="C606"/>
      <c r="D606"/>
    </row>
    <row r="607" spans="2:4" x14ac:dyDescent="0.25">
      <c r="B607"/>
      <c r="C607"/>
      <c r="D607"/>
    </row>
    <row r="608" spans="2:4" x14ac:dyDescent="0.25">
      <c r="B608"/>
      <c r="C608"/>
      <c r="D608"/>
    </row>
    <row r="609" spans="2:4" x14ac:dyDescent="0.25">
      <c r="B609"/>
      <c r="C609"/>
      <c r="D609"/>
    </row>
    <row r="610" spans="2:4" x14ac:dyDescent="0.25">
      <c r="B610"/>
      <c r="C610"/>
      <c r="D610"/>
    </row>
    <row r="611" spans="2:4" x14ac:dyDescent="0.25">
      <c r="B611"/>
      <c r="C611"/>
      <c r="D611"/>
    </row>
    <row r="612" spans="2:4" x14ac:dyDescent="0.25">
      <c r="B612"/>
      <c r="C612"/>
      <c r="D612"/>
    </row>
    <row r="613" spans="2:4" x14ac:dyDescent="0.25">
      <c r="B613"/>
      <c r="C613"/>
      <c r="D613"/>
    </row>
    <row r="614" spans="2:4" x14ac:dyDescent="0.25">
      <c r="B614"/>
      <c r="C614"/>
      <c r="D614"/>
    </row>
    <row r="615" spans="2:4" x14ac:dyDescent="0.25">
      <c r="B615"/>
      <c r="C615"/>
      <c r="D615"/>
    </row>
    <row r="616" spans="2:4" x14ac:dyDescent="0.25">
      <c r="B616"/>
      <c r="C616"/>
      <c r="D616"/>
    </row>
    <row r="617" spans="2:4" x14ac:dyDescent="0.25">
      <c r="B617"/>
      <c r="C617"/>
      <c r="D617"/>
    </row>
    <row r="618" spans="2:4" x14ac:dyDescent="0.25">
      <c r="B618"/>
      <c r="C618"/>
      <c r="D618"/>
    </row>
    <row r="619" spans="2:4" x14ac:dyDescent="0.25">
      <c r="B619"/>
      <c r="C619"/>
      <c r="D619"/>
    </row>
    <row r="620" spans="2:4" x14ac:dyDescent="0.25">
      <c r="B620"/>
      <c r="C620"/>
      <c r="D620"/>
    </row>
    <row r="621" spans="2:4" x14ac:dyDescent="0.25">
      <c r="B621"/>
      <c r="C621"/>
      <c r="D621"/>
    </row>
    <row r="622" spans="2:4" x14ac:dyDescent="0.25">
      <c r="B622"/>
      <c r="C622"/>
      <c r="D622"/>
    </row>
    <row r="623" spans="2:4" x14ac:dyDescent="0.25">
      <c r="B623"/>
      <c r="C623"/>
      <c r="D623"/>
    </row>
    <row r="624" spans="2:4" x14ac:dyDescent="0.25">
      <c r="B624"/>
      <c r="C624"/>
      <c r="D624"/>
    </row>
    <row r="625" spans="2:4" x14ac:dyDescent="0.25">
      <c r="B625"/>
      <c r="C625"/>
      <c r="D625"/>
    </row>
    <row r="626" spans="2:4" x14ac:dyDescent="0.25">
      <c r="B626"/>
      <c r="C626"/>
      <c r="D626"/>
    </row>
    <row r="627" spans="2:4" x14ac:dyDescent="0.25">
      <c r="B627"/>
      <c r="C627"/>
      <c r="D627"/>
    </row>
    <row r="628" spans="2:4" x14ac:dyDescent="0.25">
      <c r="B628"/>
      <c r="C628"/>
      <c r="D628"/>
    </row>
    <row r="629" spans="2:4" x14ac:dyDescent="0.25">
      <c r="B629"/>
      <c r="C629"/>
      <c r="D629"/>
    </row>
    <row r="630" spans="2:4" x14ac:dyDescent="0.25">
      <c r="B630"/>
      <c r="C630"/>
      <c r="D630"/>
    </row>
    <row r="631" spans="2:4" x14ac:dyDescent="0.25">
      <c r="B631"/>
      <c r="C631"/>
      <c r="D631"/>
    </row>
    <row r="632" spans="2:4" x14ac:dyDescent="0.25">
      <c r="B632"/>
      <c r="C632"/>
      <c r="D632"/>
    </row>
    <row r="633" spans="2:4" x14ac:dyDescent="0.25">
      <c r="B633"/>
      <c r="C633"/>
      <c r="D633"/>
    </row>
    <row r="634" spans="2:4" x14ac:dyDescent="0.25">
      <c r="B634"/>
      <c r="C634"/>
      <c r="D634"/>
    </row>
    <row r="635" spans="2:4" x14ac:dyDescent="0.25">
      <c r="B635"/>
      <c r="C635"/>
      <c r="D635"/>
    </row>
    <row r="636" spans="2:4" x14ac:dyDescent="0.25">
      <c r="B636"/>
      <c r="C636"/>
      <c r="D636"/>
    </row>
    <row r="637" spans="2:4" x14ac:dyDescent="0.25">
      <c r="B637"/>
      <c r="C637"/>
      <c r="D637"/>
    </row>
    <row r="638" spans="2:4" x14ac:dyDescent="0.25">
      <c r="B638"/>
      <c r="C638"/>
      <c r="D638"/>
    </row>
    <row r="639" spans="2:4" x14ac:dyDescent="0.25">
      <c r="B639"/>
      <c r="C639"/>
      <c r="D639"/>
    </row>
    <row r="640" spans="2:4" x14ac:dyDescent="0.25">
      <c r="B640"/>
      <c r="C640"/>
      <c r="D640"/>
    </row>
    <row r="641" spans="2:4" x14ac:dyDescent="0.25">
      <c r="B641"/>
      <c r="C641"/>
      <c r="D641"/>
    </row>
    <row r="642" spans="2:4" x14ac:dyDescent="0.25">
      <c r="B642"/>
      <c r="C642"/>
      <c r="D642"/>
    </row>
    <row r="643" spans="2:4" x14ac:dyDescent="0.25">
      <c r="B643"/>
      <c r="C643"/>
      <c r="D643"/>
    </row>
    <row r="644" spans="2:4" x14ac:dyDescent="0.25">
      <c r="B644"/>
      <c r="C644"/>
      <c r="D644"/>
    </row>
    <row r="645" spans="2:4" x14ac:dyDescent="0.25">
      <c r="B645"/>
      <c r="C645"/>
      <c r="D645"/>
    </row>
    <row r="646" spans="2:4" x14ac:dyDescent="0.25">
      <c r="B646"/>
      <c r="C646"/>
      <c r="D646"/>
    </row>
    <row r="647" spans="2:4" x14ac:dyDescent="0.25">
      <c r="B647"/>
      <c r="C647"/>
      <c r="D647"/>
    </row>
    <row r="648" spans="2:4" x14ac:dyDescent="0.25">
      <c r="B648"/>
      <c r="C648"/>
      <c r="D648"/>
    </row>
    <row r="649" spans="2:4" x14ac:dyDescent="0.25">
      <c r="B649"/>
      <c r="C649"/>
      <c r="D649"/>
    </row>
    <row r="650" spans="2:4" x14ac:dyDescent="0.25">
      <c r="B650"/>
      <c r="C650"/>
      <c r="D650"/>
    </row>
    <row r="651" spans="2:4" x14ac:dyDescent="0.25">
      <c r="B651"/>
      <c r="C651"/>
      <c r="D651"/>
    </row>
    <row r="652" spans="2:4" x14ac:dyDescent="0.25">
      <c r="B652"/>
      <c r="C652"/>
      <c r="D652"/>
    </row>
    <row r="653" spans="2:4" x14ac:dyDescent="0.25">
      <c r="B653"/>
      <c r="C653"/>
      <c r="D653"/>
    </row>
    <row r="654" spans="2:4" x14ac:dyDescent="0.25">
      <c r="B654"/>
      <c r="C654"/>
      <c r="D654"/>
    </row>
    <row r="655" spans="2:4" x14ac:dyDescent="0.25">
      <c r="B655"/>
      <c r="C655"/>
      <c r="D655"/>
    </row>
    <row r="656" spans="2:4" x14ac:dyDescent="0.25">
      <c r="B656"/>
      <c r="C656"/>
      <c r="D656"/>
    </row>
    <row r="657" spans="2:4" x14ac:dyDescent="0.25">
      <c r="B657"/>
      <c r="C657"/>
      <c r="D657"/>
    </row>
    <row r="658" spans="2:4" x14ac:dyDescent="0.25">
      <c r="B658"/>
      <c r="C658"/>
      <c r="D658"/>
    </row>
    <row r="659" spans="2:4" x14ac:dyDescent="0.25">
      <c r="B659"/>
      <c r="C659"/>
      <c r="D659"/>
    </row>
    <row r="660" spans="2:4" x14ac:dyDescent="0.25">
      <c r="B660"/>
      <c r="C660"/>
      <c r="D660"/>
    </row>
    <row r="661" spans="2:4" x14ac:dyDescent="0.25">
      <c r="B661"/>
      <c r="C661"/>
      <c r="D661"/>
    </row>
    <row r="662" spans="2:4" x14ac:dyDescent="0.25">
      <c r="B662"/>
      <c r="C662"/>
      <c r="D662"/>
    </row>
    <row r="663" spans="2:4" x14ac:dyDescent="0.25">
      <c r="B663"/>
      <c r="C663"/>
      <c r="D663"/>
    </row>
    <row r="664" spans="2:4" x14ac:dyDescent="0.25">
      <c r="B664"/>
      <c r="C664"/>
      <c r="D664"/>
    </row>
    <row r="665" spans="2:4" x14ac:dyDescent="0.25">
      <c r="B665"/>
      <c r="C665"/>
      <c r="D665"/>
    </row>
    <row r="666" spans="2:4" x14ac:dyDescent="0.25">
      <c r="B666"/>
      <c r="C666"/>
      <c r="D666"/>
    </row>
    <row r="667" spans="2:4" x14ac:dyDescent="0.25">
      <c r="B667"/>
      <c r="C667"/>
      <c r="D667"/>
    </row>
    <row r="668" spans="2:4" x14ac:dyDescent="0.25">
      <c r="B668"/>
      <c r="C668"/>
      <c r="D668"/>
    </row>
    <row r="669" spans="2:4" x14ac:dyDescent="0.25">
      <c r="B669"/>
      <c r="C669"/>
      <c r="D669"/>
    </row>
    <row r="670" spans="2:4" x14ac:dyDescent="0.25">
      <c r="B670"/>
      <c r="C670"/>
      <c r="D670"/>
    </row>
    <row r="671" spans="2:4" x14ac:dyDescent="0.25">
      <c r="B671"/>
      <c r="C671"/>
      <c r="D671"/>
    </row>
    <row r="672" spans="2:4" x14ac:dyDescent="0.25">
      <c r="B672"/>
      <c r="C672"/>
      <c r="D672"/>
    </row>
    <row r="673" spans="2:4" x14ac:dyDescent="0.25">
      <c r="B673"/>
      <c r="C673"/>
      <c r="D673"/>
    </row>
    <row r="674" spans="2:4" x14ac:dyDescent="0.25">
      <c r="B674"/>
      <c r="C674"/>
      <c r="D674"/>
    </row>
    <row r="675" spans="2:4" x14ac:dyDescent="0.25">
      <c r="B675"/>
      <c r="C675"/>
      <c r="D675"/>
    </row>
    <row r="676" spans="2:4" x14ac:dyDescent="0.25">
      <c r="B676"/>
      <c r="C676"/>
      <c r="D676"/>
    </row>
    <row r="677" spans="2:4" x14ac:dyDescent="0.25">
      <c r="B677"/>
      <c r="C677"/>
      <c r="D677"/>
    </row>
    <row r="678" spans="2:4" x14ac:dyDescent="0.25">
      <c r="B678"/>
      <c r="C678"/>
      <c r="D678"/>
    </row>
    <row r="679" spans="2:4" x14ac:dyDescent="0.25">
      <c r="B679"/>
      <c r="C679"/>
      <c r="D679"/>
    </row>
    <row r="680" spans="2:4" x14ac:dyDescent="0.25">
      <c r="B680"/>
      <c r="C680"/>
      <c r="D680"/>
    </row>
    <row r="681" spans="2:4" x14ac:dyDescent="0.25">
      <c r="B681"/>
      <c r="C681"/>
      <c r="D681"/>
    </row>
    <row r="682" spans="2:4" x14ac:dyDescent="0.25">
      <c r="B682"/>
      <c r="C682"/>
      <c r="D682"/>
    </row>
    <row r="683" spans="2:4" x14ac:dyDescent="0.25">
      <c r="B683"/>
      <c r="C683"/>
      <c r="D683"/>
    </row>
    <row r="684" spans="2:4" x14ac:dyDescent="0.25">
      <c r="B684"/>
      <c r="C684"/>
      <c r="D684"/>
    </row>
    <row r="685" spans="2:4" x14ac:dyDescent="0.25">
      <c r="B685"/>
      <c r="C685"/>
      <c r="D685"/>
    </row>
    <row r="686" spans="2:4" x14ac:dyDescent="0.25">
      <c r="B686"/>
      <c r="C686"/>
      <c r="D686"/>
    </row>
    <row r="687" spans="2:4" x14ac:dyDescent="0.25">
      <c r="B687"/>
      <c r="C687"/>
      <c r="D687"/>
    </row>
    <row r="688" spans="2:4" x14ac:dyDescent="0.25">
      <c r="B688"/>
      <c r="C688"/>
      <c r="D688"/>
    </row>
    <row r="689" spans="2:4" x14ac:dyDescent="0.25">
      <c r="B689"/>
      <c r="C689"/>
      <c r="D689"/>
    </row>
    <row r="690" spans="2:4" x14ac:dyDescent="0.25">
      <c r="B690"/>
      <c r="C690"/>
      <c r="D690"/>
    </row>
    <row r="691" spans="2:4" x14ac:dyDescent="0.25">
      <c r="B691"/>
      <c r="C691"/>
      <c r="D691"/>
    </row>
    <row r="692" spans="2:4" x14ac:dyDescent="0.25">
      <c r="B692"/>
      <c r="C692"/>
      <c r="D692"/>
    </row>
    <row r="693" spans="2:4" x14ac:dyDescent="0.25">
      <c r="B693"/>
      <c r="C693"/>
      <c r="D693"/>
    </row>
    <row r="694" spans="2:4" x14ac:dyDescent="0.25">
      <c r="B694"/>
      <c r="C694"/>
      <c r="D694"/>
    </row>
    <row r="695" spans="2:4" x14ac:dyDescent="0.25">
      <c r="B695"/>
      <c r="C695"/>
      <c r="D695"/>
    </row>
    <row r="696" spans="2:4" x14ac:dyDescent="0.25">
      <c r="B696"/>
      <c r="C696"/>
      <c r="D696"/>
    </row>
    <row r="697" spans="2:4" x14ac:dyDescent="0.25">
      <c r="B697"/>
      <c r="C697"/>
      <c r="D697"/>
    </row>
    <row r="698" spans="2:4" x14ac:dyDescent="0.25">
      <c r="B698"/>
      <c r="C698"/>
      <c r="D698"/>
    </row>
    <row r="699" spans="2:4" x14ac:dyDescent="0.25">
      <c r="B699"/>
      <c r="C699"/>
      <c r="D699"/>
    </row>
    <row r="700" spans="2:4" x14ac:dyDescent="0.25">
      <c r="B700"/>
      <c r="C700"/>
      <c r="D700"/>
    </row>
    <row r="701" spans="2:4" x14ac:dyDescent="0.25">
      <c r="B701"/>
      <c r="C701"/>
      <c r="D701"/>
    </row>
    <row r="702" spans="2:4" x14ac:dyDescent="0.25">
      <c r="B702"/>
      <c r="C702"/>
      <c r="D702"/>
    </row>
    <row r="703" spans="2:4" x14ac:dyDescent="0.25">
      <c r="B703"/>
      <c r="C703"/>
      <c r="D703"/>
    </row>
    <row r="704" spans="2:4" x14ac:dyDescent="0.25">
      <c r="B704"/>
      <c r="C704"/>
      <c r="D704"/>
    </row>
    <row r="705" spans="2:4" x14ac:dyDescent="0.25">
      <c r="B705"/>
      <c r="C705"/>
      <c r="D705"/>
    </row>
    <row r="706" spans="2:4" x14ac:dyDescent="0.25">
      <c r="B706"/>
      <c r="C706"/>
      <c r="D706"/>
    </row>
    <row r="707" spans="2:4" x14ac:dyDescent="0.25">
      <c r="B707"/>
      <c r="C707"/>
      <c r="D707"/>
    </row>
    <row r="708" spans="2:4" x14ac:dyDescent="0.25">
      <c r="B708"/>
      <c r="C708"/>
      <c r="D708"/>
    </row>
    <row r="709" spans="2:4" x14ac:dyDescent="0.25">
      <c r="B709"/>
      <c r="C709"/>
      <c r="D709"/>
    </row>
    <row r="710" spans="2:4" x14ac:dyDescent="0.25">
      <c r="B710"/>
      <c r="C710"/>
      <c r="D710"/>
    </row>
    <row r="711" spans="2:4" x14ac:dyDescent="0.25">
      <c r="B711"/>
      <c r="C711"/>
      <c r="D711"/>
    </row>
    <row r="712" spans="2:4" x14ac:dyDescent="0.25">
      <c r="B712"/>
      <c r="C712"/>
      <c r="D712"/>
    </row>
    <row r="713" spans="2:4" x14ac:dyDescent="0.25">
      <c r="B713"/>
      <c r="C713"/>
      <c r="D713"/>
    </row>
    <row r="714" spans="2:4" x14ac:dyDescent="0.25">
      <c r="B714"/>
      <c r="C714"/>
      <c r="D714"/>
    </row>
    <row r="715" spans="2:4" x14ac:dyDescent="0.25">
      <c r="B715"/>
      <c r="C715"/>
      <c r="D715"/>
    </row>
    <row r="716" spans="2:4" x14ac:dyDescent="0.25">
      <c r="B716"/>
      <c r="C716"/>
      <c r="D716"/>
    </row>
    <row r="717" spans="2:4" x14ac:dyDescent="0.25">
      <c r="B717"/>
      <c r="C717"/>
      <c r="D717"/>
    </row>
    <row r="718" spans="2:4" x14ac:dyDescent="0.25">
      <c r="B718"/>
      <c r="C718"/>
      <c r="D718"/>
    </row>
    <row r="719" spans="2:4" x14ac:dyDescent="0.25">
      <c r="B719"/>
      <c r="C719"/>
      <c r="D719"/>
    </row>
    <row r="720" spans="2:4" x14ac:dyDescent="0.25">
      <c r="B720"/>
      <c r="C720"/>
      <c r="D720"/>
    </row>
    <row r="721" spans="2:4" x14ac:dyDescent="0.25">
      <c r="B721"/>
      <c r="C721"/>
      <c r="D721"/>
    </row>
    <row r="722" spans="2:4" x14ac:dyDescent="0.25">
      <c r="B722"/>
      <c r="C722"/>
      <c r="D722"/>
    </row>
    <row r="723" spans="2:4" x14ac:dyDescent="0.25">
      <c r="B723"/>
      <c r="C723"/>
      <c r="D723"/>
    </row>
    <row r="724" spans="2:4" x14ac:dyDescent="0.25">
      <c r="B724"/>
      <c r="C724"/>
      <c r="D724"/>
    </row>
    <row r="725" spans="2:4" x14ac:dyDescent="0.25">
      <c r="B725"/>
      <c r="C725"/>
      <c r="D725"/>
    </row>
    <row r="726" spans="2:4" x14ac:dyDescent="0.25">
      <c r="B726"/>
      <c r="C726"/>
      <c r="D726"/>
    </row>
    <row r="727" spans="2:4" x14ac:dyDescent="0.25">
      <c r="B727"/>
      <c r="C727"/>
      <c r="D727"/>
    </row>
    <row r="728" spans="2:4" x14ac:dyDescent="0.25">
      <c r="B728"/>
      <c r="C728"/>
      <c r="D728"/>
    </row>
    <row r="729" spans="2:4" x14ac:dyDescent="0.25">
      <c r="B729"/>
      <c r="C729"/>
      <c r="D729"/>
    </row>
    <row r="730" spans="2:4" x14ac:dyDescent="0.25">
      <c r="B730"/>
      <c r="C730"/>
      <c r="D730"/>
    </row>
    <row r="731" spans="2:4" x14ac:dyDescent="0.25">
      <c r="B731"/>
      <c r="C731"/>
      <c r="D731"/>
    </row>
    <row r="732" spans="2:4" x14ac:dyDescent="0.25">
      <c r="B732"/>
      <c r="C732"/>
      <c r="D732"/>
    </row>
    <row r="733" spans="2:4" x14ac:dyDescent="0.25">
      <c r="B733"/>
      <c r="C733"/>
      <c r="D733"/>
    </row>
    <row r="734" spans="2:4" x14ac:dyDescent="0.25">
      <c r="B734"/>
      <c r="C734"/>
      <c r="D734"/>
    </row>
    <row r="735" spans="2:4" x14ac:dyDescent="0.25">
      <c r="B735"/>
      <c r="C735"/>
      <c r="D735"/>
    </row>
    <row r="736" spans="2:4" x14ac:dyDescent="0.25">
      <c r="B736"/>
      <c r="C736"/>
      <c r="D736"/>
    </row>
    <row r="737" spans="2:4" x14ac:dyDescent="0.25">
      <c r="B737"/>
      <c r="C737"/>
      <c r="D737"/>
    </row>
    <row r="738" spans="2:4" x14ac:dyDescent="0.25">
      <c r="B738"/>
      <c r="C738"/>
      <c r="D738"/>
    </row>
    <row r="739" spans="2:4" x14ac:dyDescent="0.25">
      <c r="B739"/>
      <c r="C739"/>
      <c r="D739"/>
    </row>
    <row r="740" spans="2:4" x14ac:dyDescent="0.25">
      <c r="B740"/>
      <c r="C740"/>
      <c r="D740"/>
    </row>
    <row r="741" spans="2:4" x14ac:dyDescent="0.25">
      <c r="B741"/>
      <c r="C741"/>
      <c r="D741"/>
    </row>
    <row r="742" spans="2:4" x14ac:dyDescent="0.25">
      <c r="B742"/>
      <c r="C742"/>
      <c r="D742"/>
    </row>
    <row r="743" spans="2:4" x14ac:dyDescent="0.25">
      <c r="B743"/>
      <c r="C743"/>
      <c r="D743"/>
    </row>
    <row r="744" spans="2:4" x14ac:dyDescent="0.25">
      <c r="B744"/>
      <c r="C744"/>
      <c r="D744"/>
    </row>
    <row r="745" spans="2:4" x14ac:dyDescent="0.25">
      <c r="B745"/>
      <c r="C745"/>
      <c r="D745"/>
    </row>
    <row r="746" spans="2:4" x14ac:dyDescent="0.25">
      <c r="B746"/>
      <c r="C746"/>
      <c r="D746"/>
    </row>
    <row r="747" spans="2:4" x14ac:dyDescent="0.25">
      <c r="B747"/>
      <c r="C747"/>
      <c r="D747"/>
    </row>
    <row r="748" spans="2:4" x14ac:dyDescent="0.25">
      <c r="B748"/>
      <c r="C748"/>
      <c r="D748"/>
    </row>
    <row r="749" spans="2:4" x14ac:dyDescent="0.25">
      <c r="B749"/>
      <c r="C749"/>
      <c r="D749"/>
    </row>
    <row r="750" spans="2:4" x14ac:dyDescent="0.25">
      <c r="B750"/>
      <c r="C750"/>
      <c r="D750"/>
    </row>
    <row r="751" spans="2:4" x14ac:dyDescent="0.25">
      <c r="B751"/>
      <c r="C751"/>
      <c r="D751"/>
    </row>
    <row r="752" spans="2:4" x14ac:dyDescent="0.25">
      <c r="B752"/>
      <c r="C752"/>
      <c r="D752"/>
    </row>
    <row r="753" spans="2:4" x14ac:dyDescent="0.25">
      <c r="B753"/>
      <c r="C753"/>
      <c r="D753"/>
    </row>
    <row r="754" spans="2:4" x14ac:dyDescent="0.25">
      <c r="B754"/>
      <c r="C754"/>
      <c r="D754"/>
    </row>
    <row r="755" spans="2:4" x14ac:dyDescent="0.25">
      <c r="B755"/>
      <c r="C755"/>
      <c r="D755"/>
    </row>
    <row r="756" spans="2:4" x14ac:dyDescent="0.25">
      <c r="B756"/>
      <c r="C756"/>
      <c r="D756"/>
    </row>
    <row r="757" spans="2:4" x14ac:dyDescent="0.25">
      <c r="B757"/>
      <c r="C757"/>
      <c r="D757"/>
    </row>
    <row r="758" spans="2:4" x14ac:dyDescent="0.25">
      <c r="B758"/>
      <c r="C758"/>
      <c r="D758"/>
    </row>
    <row r="759" spans="2:4" x14ac:dyDescent="0.25">
      <c r="B759"/>
      <c r="C759"/>
      <c r="D759"/>
    </row>
    <row r="760" spans="2:4" x14ac:dyDescent="0.25">
      <c r="B760"/>
      <c r="C760"/>
      <c r="D760"/>
    </row>
    <row r="761" spans="2:4" x14ac:dyDescent="0.25">
      <c r="B761"/>
      <c r="C761"/>
      <c r="D761"/>
    </row>
    <row r="762" spans="2:4" x14ac:dyDescent="0.25">
      <c r="B762"/>
      <c r="C762"/>
      <c r="D762"/>
    </row>
    <row r="763" spans="2:4" x14ac:dyDescent="0.25">
      <c r="B763"/>
      <c r="C763"/>
      <c r="D763"/>
    </row>
    <row r="764" spans="2:4" x14ac:dyDescent="0.25">
      <c r="B764"/>
      <c r="C764"/>
      <c r="D764"/>
    </row>
    <row r="765" spans="2:4" x14ac:dyDescent="0.25">
      <c r="B765"/>
      <c r="C765"/>
      <c r="D765"/>
    </row>
    <row r="766" spans="2:4" x14ac:dyDescent="0.25">
      <c r="B766"/>
      <c r="C766"/>
      <c r="D766"/>
    </row>
    <row r="767" spans="2:4" x14ac:dyDescent="0.25">
      <c r="B767"/>
      <c r="C767"/>
      <c r="D767"/>
    </row>
    <row r="768" spans="2:4" x14ac:dyDescent="0.25">
      <c r="B768"/>
      <c r="C768"/>
      <c r="D768"/>
    </row>
    <row r="769" spans="2:4" x14ac:dyDescent="0.25">
      <c r="B769"/>
      <c r="C769"/>
      <c r="D769"/>
    </row>
    <row r="770" spans="2:4" x14ac:dyDescent="0.25">
      <c r="B770"/>
      <c r="C770"/>
      <c r="D770"/>
    </row>
    <row r="771" spans="2:4" x14ac:dyDescent="0.25">
      <c r="B771"/>
      <c r="C771"/>
      <c r="D771"/>
    </row>
    <row r="772" spans="2:4" x14ac:dyDescent="0.25">
      <c r="B772"/>
      <c r="C772"/>
      <c r="D772"/>
    </row>
    <row r="773" spans="2:4" x14ac:dyDescent="0.25">
      <c r="B773"/>
      <c r="C773"/>
      <c r="D773"/>
    </row>
    <row r="774" spans="2:4" x14ac:dyDescent="0.25">
      <c r="B774"/>
      <c r="C774"/>
      <c r="D774"/>
    </row>
    <row r="775" spans="2:4" x14ac:dyDescent="0.25">
      <c r="B775"/>
      <c r="C775"/>
      <c r="D775"/>
    </row>
    <row r="776" spans="2:4" x14ac:dyDescent="0.25">
      <c r="B776"/>
      <c r="C776"/>
      <c r="D776"/>
    </row>
    <row r="777" spans="2:4" x14ac:dyDescent="0.25">
      <c r="B777"/>
      <c r="C777"/>
      <c r="D777"/>
    </row>
    <row r="778" spans="2:4" x14ac:dyDescent="0.25">
      <c r="B778"/>
      <c r="C778"/>
      <c r="D778"/>
    </row>
    <row r="779" spans="2:4" x14ac:dyDescent="0.25">
      <c r="B779"/>
      <c r="C779"/>
      <c r="D779"/>
    </row>
    <row r="780" spans="2:4" x14ac:dyDescent="0.25">
      <c r="B780"/>
      <c r="C780"/>
      <c r="D780"/>
    </row>
    <row r="781" spans="2:4" x14ac:dyDescent="0.25">
      <c r="B781"/>
      <c r="C781"/>
      <c r="D781"/>
    </row>
    <row r="782" spans="2:4" x14ac:dyDescent="0.25">
      <c r="B782"/>
      <c r="C782"/>
      <c r="D782"/>
    </row>
    <row r="783" spans="2:4" x14ac:dyDescent="0.25">
      <c r="B783"/>
      <c r="C783"/>
      <c r="D783"/>
    </row>
    <row r="784" spans="2:4" x14ac:dyDescent="0.25">
      <c r="B784"/>
      <c r="C784"/>
      <c r="D784"/>
    </row>
    <row r="785" spans="2:4" x14ac:dyDescent="0.25">
      <c r="B785"/>
      <c r="C785"/>
      <c r="D785"/>
    </row>
    <row r="786" spans="2:4" x14ac:dyDescent="0.25">
      <c r="B786"/>
      <c r="C786"/>
      <c r="D786"/>
    </row>
    <row r="787" spans="2:4" x14ac:dyDescent="0.25">
      <c r="B787"/>
      <c r="C787"/>
      <c r="D787"/>
    </row>
    <row r="788" spans="2:4" x14ac:dyDescent="0.25">
      <c r="B788"/>
      <c r="C788"/>
      <c r="D788"/>
    </row>
    <row r="789" spans="2:4" x14ac:dyDescent="0.25">
      <c r="B789"/>
      <c r="C789"/>
      <c r="D789"/>
    </row>
    <row r="790" spans="2:4" x14ac:dyDescent="0.25">
      <c r="B790"/>
      <c r="C790"/>
      <c r="D790"/>
    </row>
    <row r="791" spans="2:4" x14ac:dyDescent="0.25">
      <c r="B791"/>
      <c r="C791"/>
      <c r="D791"/>
    </row>
    <row r="792" spans="2:4" x14ac:dyDescent="0.25">
      <c r="B792"/>
      <c r="C792"/>
      <c r="D792"/>
    </row>
    <row r="793" spans="2:4" x14ac:dyDescent="0.25">
      <c r="B793"/>
      <c r="C793"/>
      <c r="D793"/>
    </row>
    <row r="794" spans="2:4" x14ac:dyDescent="0.25">
      <c r="B794"/>
      <c r="C794"/>
      <c r="D794"/>
    </row>
    <row r="795" spans="2:4" x14ac:dyDescent="0.25">
      <c r="B795"/>
      <c r="C795"/>
      <c r="D795"/>
    </row>
    <row r="796" spans="2:4" x14ac:dyDescent="0.25">
      <c r="B796"/>
      <c r="C796"/>
      <c r="D796"/>
    </row>
    <row r="797" spans="2:4" x14ac:dyDescent="0.25">
      <c r="B797"/>
      <c r="C797"/>
      <c r="D797"/>
    </row>
    <row r="798" spans="2:4" x14ac:dyDescent="0.25">
      <c r="B798"/>
      <c r="C798"/>
      <c r="D798"/>
    </row>
    <row r="799" spans="2:4" x14ac:dyDescent="0.25">
      <c r="B799"/>
      <c r="C799"/>
      <c r="D799"/>
    </row>
    <row r="800" spans="2:4" x14ac:dyDescent="0.25">
      <c r="B800"/>
      <c r="C800"/>
      <c r="D800"/>
    </row>
    <row r="801" spans="2:4" x14ac:dyDescent="0.25">
      <c r="B801"/>
      <c r="C801"/>
      <c r="D801"/>
    </row>
    <row r="802" spans="2:4" x14ac:dyDescent="0.25">
      <c r="B802"/>
      <c r="C802"/>
      <c r="D802"/>
    </row>
    <row r="803" spans="2:4" x14ac:dyDescent="0.25">
      <c r="B803"/>
      <c r="C803"/>
      <c r="D803"/>
    </row>
    <row r="804" spans="2:4" x14ac:dyDescent="0.25">
      <c r="B804"/>
      <c r="C804"/>
      <c r="D804"/>
    </row>
    <row r="805" spans="2:4" x14ac:dyDescent="0.25">
      <c r="B805"/>
      <c r="C805"/>
      <c r="D805"/>
    </row>
    <row r="806" spans="2:4" x14ac:dyDescent="0.25">
      <c r="B806"/>
      <c r="C806"/>
      <c r="D806"/>
    </row>
    <row r="807" spans="2:4" x14ac:dyDescent="0.25">
      <c r="B807"/>
      <c r="C807"/>
      <c r="D807"/>
    </row>
    <row r="808" spans="2:4" x14ac:dyDescent="0.25">
      <c r="B808"/>
      <c r="C808"/>
      <c r="D808"/>
    </row>
    <row r="809" spans="2:4" x14ac:dyDescent="0.25">
      <c r="B809"/>
      <c r="C809"/>
      <c r="D809"/>
    </row>
    <row r="810" spans="2:4" x14ac:dyDescent="0.25">
      <c r="B810"/>
      <c r="C810"/>
      <c r="D810"/>
    </row>
    <row r="811" spans="2:4" x14ac:dyDescent="0.25">
      <c r="B811"/>
      <c r="C811"/>
      <c r="D811"/>
    </row>
    <row r="812" spans="2:4" x14ac:dyDescent="0.25">
      <c r="B812"/>
      <c r="C812"/>
      <c r="D812"/>
    </row>
    <row r="813" spans="2:4" x14ac:dyDescent="0.25">
      <c r="B813"/>
      <c r="C813"/>
      <c r="D813"/>
    </row>
    <row r="814" spans="2:4" x14ac:dyDescent="0.25">
      <c r="B814"/>
      <c r="C814"/>
      <c r="D814"/>
    </row>
    <row r="815" spans="2:4" x14ac:dyDescent="0.25">
      <c r="B815"/>
      <c r="C815"/>
      <c r="D815"/>
    </row>
    <row r="816" spans="2:4" x14ac:dyDescent="0.25">
      <c r="B816"/>
      <c r="C816"/>
      <c r="D816"/>
    </row>
    <row r="817" spans="2:4" x14ac:dyDescent="0.25">
      <c r="B817"/>
      <c r="C817"/>
      <c r="D817"/>
    </row>
    <row r="818" spans="2:4" x14ac:dyDescent="0.25">
      <c r="B818"/>
      <c r="C818"/>
      <c r="D818"/>
    </row>
    <row r="819" spans="2:4" x14ac:dyDescent="0.25">
      <c r="B819"/>
      <c r="C819"/>
      <c r="D819"/>
    </row>
    <row r="820" spans="2:4" x14ac:dyDescent="0.25">
      <c r="B820"/>
      <c r="C820"/>
      <c r="D820"/>
    </row>
    <row r="821" spans="2:4" x14ac:dyDescent="0.25">
      <c r="B821"/>
      <c r="C821"/>
      <c r="D821"/>
    </row>
    <row r="822" spans="2:4" x14ac:dyDescent="0.25">
      <c r="B822"/>
      <c r="C822"/>
      <c r="D822"/>
    </row>
    <row r="823" spans="2:4" x14ac:dyDescent="0.25">
      <c r="B823"/>
      <c r="C823"/>
      <c r="D823"/>
    </row>
    <row r="824" spans="2:4" x14ac:dyDescent="0.25">
      <c r="B824"/>
      <c r="C824"/>
      <c r="D824"/>
    </row>
    <row r="825" spans="2:4" x14ac:dyDescent="0.25">
      <c r="B825"/>
      <c r="C825"/>
      <c r="D825"/>
    </row>
    <row r="826" spans="2:4" x14ac:dyDescent="0.25">
      <c r="B826"/>
      <c r="C826"/>
      <c r="D826"/>
    </row>
    <row r="827" spans="2:4" x14ac:dyDescent="0.25">
      <c r="B827"/>
      <c r="C827"/>
      <c r="D827"/>
    </row>
    <row r="828" spans="2:4" x14ac:dyDescent="0.25">
      <c r="B828"/>
      <c r="C828"/>
      <c r="D828"/>
    </row>
    <row r="829" spans="2:4" x14ac:dyDescent="0.25">
      <c r="B829"/>
      <c r="C829"/>
      <c r="D829"/>
    </row>
    <row r="830" spans="2:4" x14ac:dyDescent="0.25">
      <c r="B830"/>
      <c r="C830"/>
      <c r="D830"/>
    </row>
    <row r="831" spans="2:4" x14ac:dyDescent="0.25">
      <c r="B831"/>
      <c r="C831"/>
      <c r="D831"/>
    </row>
    <row r="832" spans="2:4" x14ac:dyDescent="0.25">
      <c r="B832"/>
      <c r="C832"/>
      <c r="D832"/>
    </row>
    <row r="833" spans="2:4" x14ac:dyDescent="0.25">
      <c r="B833"/>
      <c r="C833"/>
      <c r="D833"/>
    </row>
    <row r="834" spans="2:4" x14ac:dyDescent="0.25">
      <c r="B834"/>
      <c r="C834"/>
      <c r="D834"/>
    </row>
    <row r="835" spans="2:4" x14ac:dyDescent="0.25">
      <c r="B835"/>
      <c r="C835"/>
      <c r="D835"/>
    </row>
    <row r="836" spans="2:4" x14ac:dyDescent="0.25">
      <c r="B836"/>
      <c r="C836"/>
      <c r="D836"/>
    </row>
    <row r="837" spans="2:4" x14ac:dyDescent="0.25">
      <c r="B837"/>
      <c r="C837"/>
      <c r="D837"/>
    </row>
    <row r="838" spans="2:4" x14ac:dyDescent="0.25">
      <c r="B838"/>
      <c r="C838"/>
      <c r="D838"/>
    </row>
    <row r="839" spans="2:4" x14ac:dyDescent="0.25">
      <c r="B839"/>
      <c r="C839"/>
      <c r="D839"/>
    </row>
    <row r="840" spans="2:4" x14ac:dyDescent="0.25">
      <c r="B840"/>
      <c r="C840"/>
      <c r="D840"/>
    </row>
    <row r="841" spans="2:4" x14ac:dyDescent="0.25">
      <c r="B841"/>
      <c r="C841"/>
      <c r="D841"/>
    </row>
    <row r="842" spans="2:4" x14ac:dyDescent="0.25">
      <c r="B842"/>
      <c r="C842"/>
      <c r="D842"/>
    </row>
    <row r="843" spans="2:4" x14ac:dyDescent="0.25">
      <c r="B843"/>
      <c r="C843"/>
      <c r="D843"/>
    </row>
    <row r="844" spans="2:4" x14ac:dyDescent="0.25">
      <c r="B844"/>
      <c r="C844"/>
      <c r="D844"/>
    </row>
    <row r="845" spans="2:4" x14ac:dyDescent="0.25">
      <c r="B845"/>
      <c r="C845"/>
      <c r="D845"/>
    </row>
    <row r="846" spans="2:4" x14ac:dyDescent="0.25">
      <c r="B846"/>
      <c r="C846"/>
      <c r="D846"/>
    </row>
    <row r="847" spans="2:4" x14ac:dyDescent="0.25">
      <c r="B847"/>
      <c r="C847"/>
      <c r="D847"/>
    </row>
    <row r="848" spans="2:4" x14ac:dyDescent="0.25">
      <c r="B848"/>
      <c r="C848"/>
      <c r="D848"/>
    </row>
    <row r="849" spans="2:4" x14ac:dyDescent="0.25">
      <c r="B849"/>
      <c r="C849"/>
      <c r="D849"/>
    </row>
    <row r="850" spans="2:4" x14ac:dyDescent="0.25">
      <c r="B850"/>
      <c r="C850"/>
      <c r="D850"/>
    </row>
    <row r="851" spans="2:4" x14ac:dyDescent="0.25">
      <c r="B851"/>
      <c r="C851"/>
      <c r="D851"/>
    </row>
    <row r="852" spans="2:4" x14ac:dyDescent="0.25">
      <c r="B852"/>
      <c r="C852"/>
      <c r="D852"/>
    </row>
    <row r="853" spans="2:4" x14ac:dyDescent="0.25">
      <c r="B853"/>
      <c r="C853"/>
      <c r="D853"/>
    </row>
    <row r="854" spans="2:4" x14ac:dyDescent="0.25">
      <c r="B854"/>
      <c r="C854"/>
      <c r="D854"/>
    </row>
    <row r="855" spans="2:4" x14ac:dyDescent="0.25">
      <c r="B855"/>
      <c r="C855"/>
      <c r="D855"/>
    </row>
    <row r="856" spans="2:4" x14ac:dyDescent="0.25">
      <c r="B856"/>
      <c r="C856"/>
      <c r="D856"/>
    </row>
    <row r="857" spans="2:4" x14ac:dyDescent="0.25">
      <c r="B857"/>
      <c r="C857"/>
      <c r="D857"/>
    </row>
    <row r="858" spans="2:4" x14ac:dyDescent="0.25">
      <c r="B858"/>
      <c r="C858"/>
      <c r="D858"/>
    </row>
    <row r="859" spans="2:4" x14ac:dyDescent="0.25">
      <c r="B859"/>
      <c r="C859"/>
      <c r="D859"/>
    </row>
    <row r="860" spans="2:4" x14ac:dyDescent="0.25">
      <c r="B860"/>
      <c r="C860"/>
      <c r="D860"/>
    </row>
    <row r="861" spans="2:4" x14ac:dyDescent="0.25">
      <c r="B861"/>
      <c r="C861"/>
      <c r="D861"/>
    </row>
    <row r="862" spans="2:4" x14ac:dyDescent="0.25">
      <c r="B862"/>
      <c r="C862"/>
      <c r="D862"/>
    </row>
    <row r="863" spans="2:4" x14ac:dyDescent="0.25">
      <c r="B863"/>
      <c r="C863"/>
      <c r="D863"/>
    </row>
    <row r="864" spans="2:4" x14ac:dyDescent="0.25">
      <c r="B864"/>
      <c r="C864"/>
      <c r="D864"/>
    </row>
    <row r="865" spans="2:4" x14ac:dyDescent="0.25">
      <c r="B865"/>
      <c r="C865"/>
      <c r="D865"/>
    </row>
    <row r="866" spans="2:4" x14ac:dyDescent="0.25">
      <c r="B866"/>
      <c r="C866"/>
      <c r="D866"/>
    </row>
    <row r="867" spans="2:4" x14ac:dyDescent="0.25">
      <c r="B867"/>
      <c r="C867"/>
      <c r="D867"/>
    </row>
    <row r="868" spans="2:4" x14ac:dyDescent="0.25">
      <c r="B868"/>
      <c r="C868"/>
      <c r="D868"/>
    </row>
    <row r="869" spans="2:4" x14ac:dyDescent="0.25">
      <c r="B869"/>
      <c r="C869"/>
      <c r="D869"/>
    </row>
    <row r="870" spans="2:4" x14ac:dyDescent="0.25">
      <c r="B870"/>
      <c r="C870"/>
      <c r="D870"/>
    </row>
    <row r="871" spans="2:4" x14ac:dyDescent="0.25">
      <c r="B871"/>
      <c r="C871"/>
      <c r="D871"/>
    </row>
    <row r="872" spans="2:4" x14ac:dyDescent="0.25">
      <c r="B872"/>
      <c r="C872"/>
      <c r="D872"/>
    </row>
    <row r="873" spans="2:4" x14ac:dyDescent="0.25">
      <c r="B873"/>
      <c r="C873"/>
      <c r="D873"/>
    </row>
    <row r="874" spans="2:4" x14ac:dyDescent="0.25">
      <c r="B874"/>
      <c r="C874"/>
      <c r="D874"/>
    </row>
    <row r="875" spans="2:4" x14ac:dyDescent="0.25">
      <c r="B875"/>
      <c r="C875"/>
      <c r="D875"/>
    </row>
    <row r="876" spans="2:4" x14ac:dyDescent="0.25">
      <c r="B876"/>
      <c r="C876"/>
      <c r="D876"/>
    </row>
    <row r="877" spans="2:4" x14ac:dyDescent="0.25">
      <c r="B877"/>
      <c r="C877"/>
      <c r="D877"/>
    </row>
    <row r="878" spans="2:4" x14ac:dyDescent="0.25">
      <c r="B878"/>
      <c r="C878"/>
      <c r="D878"/>
    </row>
    <row r="879" spans="2:4" x14ac:dyDescent="0.25">
      <c r="B879"/>
      <c r="C879"/>
      <c r="D879"/>
    </row>
    <row r="880" spans="2:4" x14ac:dyDescent="0.25">
      <c r="B880"/>
      <c r="C880"/>
      <c r="D880"/>
    </row>
    <row r="881" spans="2:4" x14ac:dyDescent="0.25">
      <c r="B881"/>
      <c r="C881"/>
      <c r="D881"/>
    </row>
    <row r="882" spans="2:4" x14ac:dyDescent="0.25">
      <c r="B882"/>
      <c r="C882"/>
      <c r="D882"/>
    </row>
    <row r="883" spans="2:4" x14ac:dyDescent="0.25">
      <c r="B883"/>
      <c r="C883"/>
      <c r="D883"/>
    </row>
    <row r="884" spans="2:4" x14ac:dyDescent="0.25">
      <c r="B884"/>
      <c r="C884"/>
      <c r="D884"/>
    </row>
    <row r="885" spans="2:4" x14ac:dyDescent="0.25">
      <c r="B885"/>
      <c r="C885"/>
      <c r="D885"/>
    </row>
    <row r="886" spans="2:4" x14ac:dyDescent="0.25">
      <c r="B886"/>
      <c r="C886"/>
      <c r="D886"/>
    </row>
    <row r="887" spans="2:4" x14ac:dyDescent="0.25">
      <c r="B887"/>
      <c r="C887"/>
      <c r="D887"/>
    </row>
    <row r="888" spans="2:4" x14ac:dyDescent="0.25">
      <c r="B888"/>
      <c r="C888"/>
      <c r="D888"/>
    </row>
    <row r="889" spans="2:4" x14ac:dyDescent="0.25">
      <c r="B889"/>
      <c r="C889"/>
      <c r="D889"/>
    </row>
    <row r="890" spans="2:4" x14ac:dyDescent="0.25">
      <c r="B890"/>
      <c r="C890"/>
      <c r="D890"/>
    </row>
    <row r="891" spans="2:4" x14ac:dyDescent="0.25">
      <c r="B891"/>
      <c r="C891"/>
      <c r="D891"/>
    </row>
    <row r="892" spans="2:4" x14ac:dyDescent="0.25">
      <c r="B892"/>
      <c r="C892"/>
      <c r="D892"/>
    </row>
    <row r="893" spans="2:4" x14ac:dyDescent="0.25">
      <c r="B893"/>
      <c r="C893"/>
      <c r="D893"/>
    </row>
    <row r="894" spans="2:4" x14ac:dyDescent="0.25">
      <c r="B894"/>
      <c r="C894"/>
      <c r="D894"/>
    </row>
    <row r="895" spans="2:4" x14ac:dyDescent="0.25">
      <c r="B895"/>
      <c r="C895"/>
      <c r="D895"/>
    </row>
    <row r="896" spans="2:4" x14ac:dyDescent="0.25">
      <c r="B896"/>
      <c r="C896"/>
      <c r="D896"/>
    </row>
    <row r="897" spans="2:4" x14ac:dyDescent="0.25">
      <c r="B897"/>
      <c r="C897"/>
      <c r="D897"/>
    </row>
    <row r="898" spans="2:4" x14ac:dyDescent="0.25">
      <c r="B898"/>
      <c r="C898"/>
      <c r="D898"/>
    </row>
    <row r="899" spans="2:4" x14ac:dyDescent="0.25">
      <c r="B899"/>
      <c r="C899"/>
      <c r="D899"/>
    </row>
    <row r="900" spans="2:4" x14ac:dyDescent="0.25">
      <c r="B900"/>
      <c r="C900"/>
      <c r="D900"/>
    </row>
    <row r="901" spans="2:4" x14ac:dyDescent="0.25">
      <c r="B901"/>
      <c r="C901"/>
      <c r="D901"/>
    </row>
    <row r="902" spans="2:4" x14ac:dyDescent="0.25">
      <c r="B902"/>
      <c r="C902"/>
      <c r="D902"/>
    </row>
    <row r="903" spans="2:4" x14ac:dyDescent="0.25">
      <c r="B903"/>
      <c r="C903"/>
      <c r="D903"/>
    </row>
    <row r="904" spans="2:4" x14ac:dyDescent="0.25">
      <c r="B904"/>
      <c r="C904"/>
      <c r="D904"/>
    </row>
    <row r="905" spans="2:4" x14ac:dyDescent="0.25">
      <c r="B905"/>
      <c r="C905"/>
      <c r="D905"/>
    </row>
    <row r="906" spans="2:4" x14ac:dyDescent="0.25">
      <c r="B906"/>
      <c r="C906"/>
      <c r="D906"/>
    </row>
    <row r="907" spans="2:4" x14ac:dyDescent="0.25">
      <c r="B907"/>
      <c r="C907"/>
      <c r="D907"/>
    </row>
    <row r="908" spans="2:4" x14ac:dyDescent="0.25">
      <c r="B908"/>
      <c r="C908"/>
      <c r="D908"/>
    </row>
    <row r="909" spans="2:4" x14ac:dyDescent="0.25">
      <c r="B909"/>
      <c r="C909"/>
      <c r="D909"/>
    </row>
    <row r="910" spans="2:4" x14ac:dyDescent="0.25">
      <c r="B910"/>
      <c r="C910"/>
      <c r="D910"/>
    </row>
    <row r="911" spans="2:4" x14ac:dyDescent="0.25">
      <c r="B911"/>
      <c r="C911"/>
      <c r="D911"/>
    </row>
    <row r="912" spans="2:4" x14ac:dyDescent="0.25">
      <c r="B912"/>
      <c r="C912"/>
      <c r="D912"/>
    </row>
    <row r="913" spans="2:4" x14ac:dyDescent="0.25">
      <c r="B913"/>
      <c r="C913"/>
      <c r="D913"/>
    </row>
    <row r="914" spans="2:4" x14ac:dyDescent="0.25">
      <c r="B914"/>
      <c r="C914"/>
      <c r="D914"/>
    </row>
    <row r="915" spans="2:4" x14ac:dyDescent="0.25">
      <c r="B915"/>
      <c r="C915"/>
      <c r="D915"/>
    </row>
    <row r="916" spans="2:4" x14ac:dyDescent="0.25">
      <c r="B916"/>
      <c r="C916"/>
      <c r="D916"/>
    </row>
    <row r="917" spans="2:4" x14ac:dyDescent="0.25">
      <c r="B917"/>
      <c r="C917"/>
      <c r="D917"/>
    </row>
    <row r="918" spans="2:4" x14ac:dyDescent="0.25">
      <c r="B918"/>
      <c r="C918"/>
      <c r="D918"/>
    </row>
    <row r="919" spans="2:4" x14ac:dyDescent="0.25">
      <c r="B919"/>
      <c r="C919"/>
      <c r="D919"/>
    </row>
    <row r="920" spans="2:4" x14ac:dyDescent="0.25">
      <c r="B920"/>
      <c r="C920"/>
      <c r="D920"/>
    </row>
    <row r="921" spans="2:4" x14ac:dyDescent="0.25">
      <c r="B921"/>
      <c r="C921"/>
      <c r="D921"/>
    </row>
    <row r="922" spans="2:4" x14ac:dyDescent="0.25">
      <c r="B922"/>
      <c r="C922"/>
      <c r="D922"/>
    </row>
    <row r="923" spans="2:4" x14ac:dyDescent="0.25">
      <c r="B923"/>
      <c r="C923"/>
      <c r="D923"/>
    </row>
    <row r="924" spans="2:4" x14ac:dyDescent="0.25">
      <c r="B924"/>
      <c r="C924"/>
      <c r="D924"/>
    </row>
    <row r="925" spans="2:4" x14ac:dyDescent="0.25">
      <c r="B925"/>
      <c r="C925"/>
      <c r="D925"/>
    </row>
    <row r="926" spans="2:4" x14ac:dyDescent="0.25">
      <c r="B926"/>
      <c r="C926"/>
      <c r="D926"/>
    </row>
    <row r="927" spans="2:4" x14ac:dyDescent="0.25">
      <c r="B927"/>
      <c r="C927"/>
      <c r="D927"/>
    </row>
    <row r="928" spans="2:4" x14ac:dyDescent="0.25">
      <c r="B928"/>
      <c r="C928"/>
      <c r="D928"/>
    </row>
    <row r="929" spans="2:4" x14ac:dyDescent="0.25">
      <c r="B929"/>
      <c r="C929"/>
      <c r="D929"/>
    </row>
    <row r="930" spans="2:4" x14ac:dyDescent="0.25">
      <c r="B930"/>
      <c r="C930"/>
      <c r="D930"/>
    </row>
    <row r="931" spans="2:4" x14ac:dyDescent="0.25">
      <c r="B931"/>
      <c r="C931"/>
      <c r="D931"/>
    </row>
    <row r="932" spans="2:4" x14ac:dyDescent="0.25">
      <c r="B932"/>
      <c r="C932"/>
      <c r="D932"/>
    </row>
    <row r="933" spans="2:4" x14ac:dyDescent="0.25">
      <c r="B933"/>
      <c r="C933"/>
      <c r="D933"/>
    </row>
    <row r="934" spans="2:4" x14ac:dyDescent="0.25">
      <c r="B934"/>
      <c r="C934"/>
      <c r="D934"/>
    </row>
    <row r="935" spans="2:4" x14ac:dyDescent="0.25">
      <c r="B935"/>
      <c r="C935"/>
      <c r="D935"/>
    </row>
    <row r="936" spans="2:4" x14ac:dyDescent="0.25">
      <c r="B936"/>
      <c r="C936"/>
      <c r="D936"/>
    </row>
    <row r="937" spans="2:4" x14ac:dyDescent="0.25">
      <c r="B937"/>
      <c r="C937"/>
      <c r="D937"/>
    </row>
    <row r="938" spans="2:4" x14ac:dyDescent="0.25">
      <c r="B938"/>
      <c r="C938"/>
      <c r="D938"/>
    </row>
    <row r="939" spans="2:4" x14ac:dyDescent="0.25">
      <c r="B939"/>
      <c r="C939"/>
      <c r="D939"/>
    </row>
    <row r="940" spans="2:4" x14ac:dyDescent="0.25">
      <c r="B940"/>
      <c r="C940"/>
      <c r="D940"/>
    </row>
    <row r="941" spans="2:4" x14ac:dyDescent="0.25">
      <c r="B941"/>
      <c r="C941"/>
      <c r="D941"/>
    </row>
    <row r="942" spans="2:4" x14ac:dyDescent="0.25">
      <c r="B942"/>
      <c r="C942"/>
      <c r="D942"/>
    </row>
    <row r="943" spans="2:4" x14ac:dyDescent="0.25">
      <c r="B943"/>
      <c r="C943"/>
      <c r="D943"/>
    </row>
    <row r="944" spans="2:4" x14ac:dyDescent="0.25">
      <c r="B944"/>
      <c r="C944"/>
      <c r="D944"/>
    </row>
    <row r="945" spans="2:4" x14ac:dyDescent="0.25">
      <c r="B945"/>
      <c r="C945"/>
      <c r="D945"/>
    </row>
    <row r="946" spans="2:4" x14ac:dyDescent="0.25">
      <c r="B946"/>
      <c r="C946"/>
      <c r="D946"/>
    </row>
    <row r="947" spans="2:4" x14ac:dyDescent="0.25">
      <c r="B947"/>
      <c r="C947"/>
      <c r="D947"/>
    </row>
    <row r="948" spans="2:4" x14ac:dyDescent="0.25">
      <c r="B948"/>
      <c r="C948"/>
      <c r="D948"/>
    </row>
    <row r="949" spans="2:4" x14ac:dyDescent="0.25">
      <c r="B949"/>
      <c r="C949"/>
      <c r="D949"/>
    </row>
    <row r="950" spans="2:4" x14ac:dyDescent="0.25">
      <c r="B950"/>
      <c r="C950"/>
      <c r="D950"/>
    </row>
    <row r="951" spans="2:4" x14ac:dyDescent="0.25">
      <c r="B951"/>
      <c r="C951"/>
      <c r="D951"/>
    </row>
    <row r="952" spans="2:4" x14ac:dyDescent="0.25">
      <c r="B952"/>
      <c r="C952"/>
      <c r="D952"/>
    </row>
    <row r="953" spans="2:4" x14ac:dyDescent="0.25">
      <c r="B953"/>
      <c r="C953"/>
      <c r="D953"/>
    </row>
    <row r="954" spans="2:4" x14ac:dyDescent="0.25">
      <c r="B954"/>
      <c r="C954"/>
      <c r="D954"/>
    </row>
    <row r="955" spans="2:4" x14ac:dyDescent="0.25">
      <c r="B955"/>
      <c r="C955"/>
      <c r="D955"/>
    </row>
    <row r="956" spans="2:4" x14ac:dyDescent="0.25">
      <c r="B956"/>
      <c r="C956"/>
      <c r="D956"/>
    </row>
    <row r="957" spans="2:4" x14ac:dyDescent="0.25">
      <c r="B957"/>
      <c r="C957"/>
      <c r="D957"/>
    </row>
    <row r="958" spans="2:4" x14ac:dyDescent="0.25">
      <c r="B958"/>
      <c r="C958"/>
      <c r="D958"/>
    </row>
    <row r="959" spans="2:4" x14ac:dyDescent="0.25">
      <c r="B959"/>
      <c r="C959"/>
      <c r="D959"/>
    </row>
    <row r="960" spans="2:4" x14ac:dyDescent="0.25">
      <c r="B960"/>
      <c r="C960"/>
      <c r="D960"/>
    </row>
    <row r="961" spans="2:4" x14ac:dyDescent="0.25">
      <c r="B961"/>
      <c r="C961"/>
      <c r="D961"/>
    </row>
    <row r="962" spans="2:4" x14ac:dyDescent="0.25">
      <c r="B962"/>
      <c r="C962"/>
      <c r="D962"/>
    </row>
    <row r="963" spans="2:4" x14ac:dyDescent="0.25">
      <c r="B963"/>
      <c r="C963"/>
      <c r="D963"/>
    </row>
    <row r="964" spans="2:4" x14ac:dyDescent="0.25">
      <c r="B964"/>
      <c r="C964"/>
      <c r="D964"/>
    </row>
    <row r="965" spans="2:4" x14ac:dyDescent="0.25">
      <c r="B965"/>
      <c r="C965"/>
      <c r="D965"/>
    </row>
    <row r="966" spans="2:4" x14ac:dyDescent="0.25">
      <c r="B966"/>
      <c r="C966"/>
      <c r="D966"/>
    </row>
    <row r="967" spans="2:4" x14ac:dyDescent="0.25">
      <c r="B967"/>
      <c r="C967"/>
      <c r="D967"/>
    </row>
    <row r="968" spans="2:4" x14ac:dyDescent="0.25">
      <c r="B968"/>
      <c r="C968"/>
      <c r="D968"/>
    </row>
    <row r="969" spans="2:4" x14ac:dyDescent="0.25">
      <c r="B969"/>
      <c r="C969"/>
      <c r="D969"/>
    </row>
    <row r="970" spans="2:4" x14ac:dyDescent="0.25">
      <c r="B970"/>
      <c r="C970"/>
      <c r="D970"/>
    </row>
    <row r="971" spans="2:4" x14ac:dyDescent="0.25">
      <c r="B971"/>
      <c r="C971"/>
      <c r="D971"/>
    </row>
    <row r="972" spans="2:4" x14ac:dyDescent="0.25">
      <c r="B972"/>
      <c r="C972"/>
      <c r="D972"/>
    </row>
    <row r="973" spans="2:4" x14ac:dyDescent="0.25">
      <c r="B973"/>
      <c r="C973"/>
      <c r="D973"/>
    </row>
    <row r="974" spans="2:4" x14ac:dyDescent="0.25">
      <c r="B974"/>
      <c r="C974"/>
      <c r="D974"/>
    </row>
    <row r="975" spans="2:4" x14ac:dyDescent="0.25">
      <c r="B975"/>
      <c r="C975"/>
      <c r="D975"/>
    </row>
    <row r="976" spans="2:4" x14ac:dyDescent="0.25">
      <c r="B976"/>
      <c r="C976"/>
      <c r="D976"/>
    </row>
    <row r="977" spans="2:4" x14ac:dyDescent="0.25">
      <c r="B977"/>
      <c r="C977"/>
      <c r="D977"/>
    </row>
    <row r="978" spans="2:4" x14ac:dyDescent="0.25">
      <c r="B978"/>
      <c r="C978"/>
      <c r="D978"/>
    </row>
    <row r="979" spans="2:4" x14ac:dyDescent="0.25">
      <c r="B979"/>
      <c r="C979"/>
      <c r="D979"/>
    </row>
    <row r="980" spans="2:4" x14ac:dyDescent="0.25">
      <c r="B980"/>
      <c r="C980"/>
      <c r="D980"/>
    </row>
    <row r="981" spans="2:4" x14ac:dyDescent="0.25">
      <c r="B981"/>
      <c r="C981"/>
      <c r="D981"/>
    </row>
    <row r="982" spans="2:4" x14ac:dyDescent="0.25">
      <c r="B982"/>
      <c r="C982"/>
      <c r="D982"/>
    </row>
    <row r="983" spans="2:4" x14ac:dyDescent="0.25">
      <c r="B983"/>
      <c r="C983"/>
      <c r="D983"/>
    </row>
    <row r="984" spans="2:4" x14ac:dyDescent="0.25">
      <c r="B984"/>
      <c r="C984"/>
      <c r="D984"/>
    </row>
    <row r="985" spans="2:4" x14ac:dyDescent="0.25">
      <c r="B985"/>
      <c r="C985"/>
      <c r="D985"/>
    </row>
    <row r="986" spans="2:4" x14ac:dyDescent="0.25">
      <c r="B986"/>
      <c r="C986"/>
      <c r="D986"/>
    </row>
    <row r="987" spans="2:4" x14ac:dyDescent="0.25">
      <c r="B987"/>
      <c r="C987"/>
      <c r="D987"/>
    </row>
    <row r="988" spans="2:4" x14ac:dyDescent="0.25">
      <c r="B988"/>
      <c r="C988"/>
      <c r="D988"/>
    </row>
    <row r="989" spans="2:4" x14ac:dyDescent="0.25">
      <c r="B989"/>
      <c r="C989"/>
      <c r="D989"/>
    </row>
    <row r="990" spans="2:4" x14ac:dyDescent="0.25">
      <c r="B990"/>
      <c r="C990"/>
      <c r="D990"/>
    </row>
    <row r="991" spans="2:4" x14ac:dyDescent="0.25">
      <c r="B991"/>
      <c r="C991"/>
      <c r="D991"/>
    </row>
    <row r="992" spans="2:4" x14ac:dyDescent="0.25">
      <c r="B992"/>
      <c r="C992"/>
      <c r="D992"/>
    </row>
    <row r="993" spans="2:4" x14ac:dyDescent="0.25">
      <c r="B993"/>
      <c r="C993"/>
      <c r="D993"/>
    </row>
    <row r="994" spans="2:4" x14ac:dyDescent="0.25">
      <c r="B994"/>
      <c r="C994"/>
      <c r="D994"/>
    </row>
    <row r="995" spans="2:4" x14ac:dyDescent="0.25">
      <c r="B995"/>
      <c r="C995"/>
      <c r="D995"/>
    </row>
    <row r="996" spans="2:4" x14ac:dyDescent="0.25">
      <c r="B996"/>
      <c r="C996"/>
      <c r="D996"/>
    </row>
    <row r="997" spans="2:4" x14ac:dyDescent="0.25">
      <c r="B997"/>
      <c r="C997"/>
      <c r="D997"/>
    </row>
    <row r="998" spans="2:4" x14ac:dyDescent="0.25">
      <c r="B998"/>
      <c r="C998"/>
      <c r="D998"/>
    </row>
    <row r="999" spans="2:4" x14ac:dyDescent="0.25">
      <c r="B999"/>
      <c r="C999"/>
      <c r="D999"/>
    </row>
    <row r="1000" spans="2:4" x14ac:dyDescent="0.25">
      <c r="B1000"/>
      <c r="C1000"/>
      <c r="D1000"/>
    </row>
    <row r="1001" spans="2:4" x14ac:dyDescent="0.25">
      <c r="B1001"/>
      <c r="C1001"/>
      <c r="D1001"/>
    </row>
    <row r="1002" spans="2:4" x14ac:dyDescent="0.25">
      <c r="B1002"/>
      <c r="C1002"/>
      <c r="D1002"/>
    </row>
    <row r="1003" spans="2:4" x14ac:dyDescent="0.25">
      <c r="B1003"/>
      <c r="C1003"/>
      <c r="D1003"/>
    </row>
    <row r="1004" spans="2:4" x14ac:dyDescent="0.25">
      <c r="B1004"/>
      <c r="C1004"/>
      <c r="D1004"/>
    </row>
    <row r="1005" spans="2:4" x14ac:dyDescent="0.25">
      <c r="B1005"/>
      <c r="C1005"/>
      <c r="D1005"/>
    </row>
    <row r="1006" spans="2:4" x14ac:dyDescent="0.25">
      <c r="B1006"/>
      <c r="C1006"/>
      <c r="D1006"/>
    </row>
    <row r="1007" spans="2:4" x14ac:dyDescent="0.25">
      <c r="B1007"/>
      <c r="C1007"/>
      <c r="D1007"/>
    </row>
    <row r="1008" spans="2:4" x14ac:dyDescent="0.25">
      <c r="B1008"/>
      <c r="C1008"/>
      <c r="D1008"/>
    </row>
    <row r="1009" spans="2:4" x14ac:dyDescent="0.25">
      <c r="B1009"/>
      <c r="C1009"/>
      <c r="D1009"/>
    </row>
    <row r="1010" spans="2:4" x14ac:dyDescent="0.25">
      <c r="B1010"/>
      <c r="C1010"/>
      <c r="D1010"/>
    </row>
    <row r="1011" spans="2:4" x14ac:dyDescent="0.25">
      <c r="B1011"/>
      <c r="C1011"/>
      <c r="D1011"/>
    </row>
    <row r="1012" spans="2:4" x14ac:dyDescent="0.25">
      <c r="B1012"/>
      <c r="C1012"/>
      <c r="D1012"/>
    </row>
    <row r="1013" spans="2:4" x14ac:dyDescent="0.25">
      <c r="B1013"/>
      <c r="C1013"/>
      <c r="D1013"/>
    </row>
    <row r="1014" spans="2:4" x14ac:dyDescent="0.25">
      <c r="B1014"/>
      <c r="C1014"/>
      <c r="D1014"/>
    </row>
    <row r="1015" spans="2:4" x14ac:dyDescent="0.25">
      <c r="B1015"/>
      <c r="C1015"/>
      <c r="D1015"/>
    </row>
    <row r="1016" spans="2:4" x14ac:dyDescent="0.25">
      <c r="B1016"/>
      <c r="C1016"/>
      <c r="D1016"/>
    </row>
    <row r="1017" spans="2:4" x14ac:dyDescent="0.25">
      <c r="B1017"/>
      <c r="C1017"/>
      <c r="D1017"/>
    </row>
    <row r="1018" spans="2:4" x14ac:dyDescent="0.25">
      <c r="B1018"/>
      <c r="C1018"/>
      <c r="D1018"/>
    </row>
    <row r="1019" spans="2:4" x14ac:dyDescent="0.25">
      <c r="B1019"/>
      <c r="C1019"/>
      <c r="D1019"/>
    </row>
    <row r="1020" spans="2:4" x14ac:dyDescent="0.25">
      <c r="B1020"/>
      <c r="C1020"/>
      <c r="D1020"/>
    </row>
    <row r="1021" spans="2:4" x14ac:dyDescent="0.25">
      <c r="B1021"/>
      <c r="C1021"/>
      <c r="D1021"/>
    </row>
    <row r="1022" spans="2:4" x14ac:dyDescent="0.25">
      <c r="B1022"/>
      <c r="C1022"/>
      <c r="D1022"/>
    </row>
    <row r="1023" spans="2:4" x14ac:dyDescent="0.25">
      <c r="B1023"/>
      <c r="C1023"/>
      <c r="D1023"/>
    </row>
    <row r="1024" spans="2:4" x14ac:dyDescent="0.25">
      <c r="B1024"/>
      <c r="C1024"/>
      <c r="D1024"/>
    </row>
    <row r="1025" spans="2:4" x14ac:dyDescent="0.25">
      <c r="B1025"/>
      <c r="C1025"/>
      <c r="D1025"/>
    </row>
    <row r="1026" spans="2:4" x14ac:dyDescent="0.25">
      <c r="B1026"/>
      <c r="C1026"/>
      <c r="D1026"/>
    </row>
    <row r="1027" spans="2:4" x14ac:dyDescent="0.25">
      <c r="B1027"/>
      <c r="C1027"/>
      <c r="D1027"/>
    </row>
    <row r="1028" spans="2:4" x14ac:dyDescent="0.25">
      <c r="B1028"/>
      <c r="C1028"/>
      <c r="D1028"/>
    </row>
    <row r="1029" spans="2:4" x14ac:dyDescent="0.25">
      <c r="B1029"/>
      <c r="C1029"/>
      <c r="D1029"/>
    </row>
    <row r="1030" spans="2:4" x14ac:dyDescent="0.25">
      <c r="B1030"/>
      <c r="C1030"/>
      <c r="D1030"/>
    </row>
    <row r="1031" spans="2:4" x14ac:dyDescent="0.25">
      <c r="B1031"/>
      <c r="C1031"/>
      <c r="D1031"/>
    </row>
    <row r="1032" spans="2:4" x14ac:dyDescent="0.25">
      <c r="B1032"/>
      <c r="C1032"/>
      <c r="D1032"/>
    </row>
    <row r="1033" spans="2:4" x14ac:dyDescent="0.25">
      <c r="B1033"/>
      <c r="C1033"/>
      <c r="D1033"/>
    </row>
    <row r="1034" spans="2:4" x14ac:dyDescent="0.25">
      <c r="B1034"/>
      <c r="C1034"/>
      <c r="D1034"/>
    </row>
    <row r="1035" spans="2:4" x14ac:dyDescent="0.25">
      <c r="B1035"/>
      <c r="C1035"/>
      <c r="D1035"/>
    </row>
    <row r="1036" spans="2:4" x14ac:dyDescent="0.25">
      <c r="B1036"/>
      <c r="C1036"/>
      <c r="D1036"/>
    </row>
    <row r="1037" spans="2:4" x14ac:dyDescent="0.25">
      <c r="B1037"/>
      <c r="C1037"/>
      <c r="D1037"/>
    </row>
    <row r="1038" spans="2:4" x14ac:dyDescent="0.25">
      <c r="B1038"/>
      <c r="C1038"/>
      <c r="D1038"/>
    </row>
    <row r="1039" spans="2:4" x14ac:dyDescent="0.25">
      <c r="B1039"/>
      <c r="C1039"/>
      <c r="D1039"/>
    </row>
    <row r="1040" spans="2:4" x14ac:dyDescent="0.25">
      <c r="B1040"/>
      <c r="C1040"/>
      <c r="D1040"/>
    </row>
    <row r="1041" spans="2:4" x14ac:dyDescent="0.25">
      <c r="B1041"/>
      <c r="C1041"/>
      <c r="D1041"/>
    </row>
    <row r="1042" spans="2:4" x14ac:dyDescent="0.25">
      <c r="B1042"/>
      <c r="C1042"/>
      <c r="D1042"/>
    </row>
    <row r="1043" spans="2:4" x14ac:dyDescent="0.25">
      <c r="B1043"/>
      <c r="C1043"/>
      <c r="D1043"/>
    </row>
    <row r="1044" spans="2:4" x14ac:dyDescent="0.25">
      <c r="B1044"/>
      <c r="C1044"/>
      <c r="D1044"/>
    </row>
    <row r="1045" spans="2:4" x14ac:dyDescent="0.25">
      <c r="B1045"/>
      <c r="C1045"/>
      <c r="D1045"/>
    </row>
    <row r="1046" spans="2:4" x14ac:dyDescent="0.25">
      <c r="B1046"/>
      <c r="C1046"/>
      <c r="D1046"/>
    </row>
    <row r="1047" spans="2:4" x14ac:dyDescent="0.25">
      <c r="B1047"/>
      <c r="C1047"/>
      <c r="D1047"/>
    </row>
    <row r="1048" spans="2:4" x14ac:dyDescent="0.25">
      <c r="B1048"/>
      <c r="C1048"/>
      <c r="D1048"/>
    </row>
    <row r="1049" spans="2:4" x14ac:dyDescent="0.25">
      <c r="B1049"/>
      <c r="C1049"/>
      <c r="D1049"/>
    </row>
    <row r="1050" spans="2:4" x14ac:dyDescent="0.25">
      <c r="B1050"/>
      <c r="C1050"/>
      <c r="D1050"/>
    </row>
    <row r="1051" spans="2:4" x14ac:dyDescent="0.25">
      <c r="B1051"/>
      <c r="C1051"/>
      <c r="D1051"/>
    </row>
    <row r="1052" spans="2:4" x14ac:dyDescent="0.25">
      <c r="B1052"/>
      <c r="C1052"/>
      <c r="D1052"/>
    </row>
    <row r="1053" spans="2:4" x14ac:dyDescent="0.25">
      <c r="B1053"/>
      <c r="C1053"/>
      <c r="D1053"/>
    </row>
    <row r="1054" spans="2:4" x14ac:dyDescent="0.25">
      <c r="B1054"/>
      <c r="C1054"/>
      <c r="D1054"/>
    </row>
    <row r="1055" spans="2:4" x14ac:dyDescent="0.25">
      <c r="B1055"/>
      <c r="C1055"/>
      <c r="D1055"/>
    </row>
    <row r="1056" spans="2:4" x14ac:dyDescent="0.25">
      <c r="B1056"/>
      <c r="C1056"/>
      <c r="D1056"/>
    </row>
    <row r="1057" spans="2:4" x14ac:dyDescent="0.25">
      <c r="B1057"/>
      <c r="C1057"/>
      <c r="D1057"/>
    </row>
    <row r="1058" spans="2:4" x14ac:dyDescent="0.25">
      <c r="B1058"/>
      <c r="C1058"/>
      <c r="D1058"/>
    </row>
    <row r="1059" spans="2:4" x14ac:dyDescent="0.25">
      <c r="B1059"/>
      <c r="C1059"/>
      <c r="D1059"/>
    </row>
    <row r="1060" spans="2:4" x14ac:dyDescent="0.25">
      <c r="B1060"/>
      <c r="C1060"/>
      <c r="D1060"/>
    </row>
    <row r="1061" spans="2:4" x14ac:dyDescent="0.25">
      <c r="B1061"/>
      <c r="C1061"/>
      <c r="D1061"/>
    </row>
    <row r="1062" spans="2:4" x14ac:dyDescent="0.25">
      <c r="B1062"/>
      <c r="C1062"/>
      <c r="D1062"/>
    </row>
    <row r="1063" spans="2:4" x14ac:dyDescent="0.25">
      <c r="B1063"/>
      <c r="C1063"/>
      <c r="D1063"/>
    </row>
    <row r="1064" spans="2:4" x14ac:dyDescent="0.25">
      <c r="B1064"/>
      <c r="C1064"/>
      <c r="D1064"/>
    </row>
    <row r="1065" spans="2:4" x14ac:dyDescent="0.25">
      <c r="B1065"/>
      <c r="C1065"/>
      <c r="D1065"/>
    </row>
    <row r="1066" spans="2:4" x14ac:dyDescent="0.25">
      <c r="B1066"/>
      <c r="C1066"/>
      <c r="D1066"/>
    </row>
    <row r="1067" spans="2:4" x14ac:dyDescent="0.25">
      <c r="B1067"/>
      <c r="C1067"/>
      <c r="D1067"/>
    </row>
    <row r="1068" spans="2:4" x14ac:dyDescent="0.25">
      <c r="B1068"/>
      <c r="C1068"/>
      <c r="D1068"/>
    </row>
    <row r="1069" spans="2:4" x14ac:dyDescent="0.25">
      <c r="B1069"/>
      <c r="C1069"/>
      <c r="D1069"/>
    </row>
    <row r="1070" spans="2:4" x14ac:dyDescent="0.25">
      <c r="B1070"/>
      <c r="C1070"/>
      <c r="D1070"/>
    </row>
    <row r="1071" spans="2:4" x14ac:dyDescent="0.25">
      <c r="B1071"/>
      <c r="C1071"/>
      <c r="D1071"/>
    </row>
    <row r="1072" spans="2:4" x14ac:dyDescent="0.25">
      <c r="B1072"/>
      <c r="C1072"/>
      <c r="D1072"/>
    </row>
    <row r="1073" spans="2:4" x14ac:dyDescent="0.25">
      <c r="B1073"/>
      <c r="C1073"/>
      <c r="D1073"/>
    </row>
    <row r="1074" spans="2:4" x14ac:dyDescent="0.25">
      <c r="B1074"/>
      <c r="C1074"/>
      <c r="D1074"/>
    </row>
    <row r="1075" spans="2:4" x14ac:dyDescent="0.25">
      <c r="B1075"/>
      <c r="C1075"/>
      <c r="D1075"/>
    </row>
    <row r="1076" spans="2:4" x14ac:dyDescent="0.25">
      <c r="B1076"/>
      <c r="C1076"/>
      <c r="D1076"/>
    </row>
    <row r="1077" spans="2:4" x14ac:dyDescent="0.25">
      <c r="B1077"/>
      <c r="C1077"/>
      <c r="D1077"/>
    </row>
    <row r="1078" spans="2:4" x14ac:dyDescent="0.25">
      <c r="B1078"/>
      <c r="C1078"/>
      <c r="D1078"/>
    </row>
    <row r="1079" spans="2:4" x14ac:dyDescent="0.25">
      <c r="B1079"/>
      <c r="C1079"/>
      <c r="D1079"/>
    </row>
    <row r="1080" spans="2:4" x14ac:dyDescent="0.25">
      <c r="B1080"/>
      <c r="C1080"/>
      <c r="D1080"/>
    </row>
    <row r="1081" spans="2:4" x14ac:dyDescent="0.25">
      <c r="B1081"/>
      <c r="C1081"/>
      <c r="D1081"/>
    </row>
    <row r="1082" spans="2:4" x14ac:dyDescent="0.25">
      <c r="B1082"/>
      <c r="C1082"/>
      <c r="D1082"/>
    </row>
    <row r="1083" spans="2:4" x14ac:dyDescent="0.25">
      <c r="B1083"/>
      <c r="C1083"/>
      <c r="D1083"/>
    </row>
    <row r="1084" spans="2:4" x14ac:dyDescent="0.25">
      <c r="B1084"/>
      <c r="C1084"/>
      <c r="D1084"/>
    </row>
    <row r="1085" spans="2:4" x14ac:dyDescent="0.25">
      <c r="B1085"/>
      <c r="C1085"/>
      <c r="D1085"/>
    </row>
    <row r="1086" spans="2:4" x14ac:dyDescent="0.25">
      <c r="B1086"/>
      <c r="C1086"/>
      <c r="D1086"/>
    </row>
    <row r="1087" spans="2:4" x14ac:dyDescent="0.25">
      <c r="B1087"/>
      <c r="C1087"/>
      <c r="D1087"/>
    </row>
    <row r="1088" spans="2:4" x14ac:dyDescent="0.25">
      <c r="B1088"/>
      <c r="C1088"/>
      <c r="D1088"/>
    </row>
    <row r="1089" spans="2:4" x14ac:dyDescent="0.25">
      <c r="B1089"/>
      <c r="C1089"/>
      <c r="D1089"/>
    </row>
    <row r="1090" spans="2:4" x14ac:dyDescent="0.25">
      <c r="B1090"/>
      <c r="C1090"/>
      <c r="D1090"/>
    </row>
    <row r="1091" spans="2:4" x14ac:dyDescent="0.25">
      <c r="B1091"/>
      <c r="C1091"/>
      <c r="D1091"/>
    </row>
    <row r="1092" spans="2:4" x14ac:dyDescent="0.25">
      <c r="B1092"/>
      <c r="C1092"/>
      <c r="D1092"/>
    </row>
    <row r="1093" spans="2:4" x14ac:dyDescent="0.25">
      <c r="B1093"/>
      <c r="C1093"/>
      <c r="D1093"/>
    </row>
    <row r="1094" spans="2:4" x14ac:dyDescent="0.25">
      <c r="B1094"/>
      <c r="C1094"/>
      <c r="D1094"/>
    </row>
    <row r="1095" spans="2:4" x14ac:dyDescent="0.25">
      <c r="B1095"/>
      <c r="C1095"/>
      <c r="D1095"/>
    </row>
    <row r="1096" spans="2:4" x14ac:dyDescent="0.25">
      <c r="B1096"/>
      <c r="C1096"/>
      <c r="D1096"/>
    </row>
    <row r="1097" spans="2:4" x14ac:dyDescent="0.25">
      <c r="B1097"/>
      <c r="C1097"/>
      <c r="D1097"/>
    </row>
    <row r="1098" spans="2:4" x14ac:dyDescent="0.25">
      <c r="B1098"/>
      <c r="C1098"/>
      <c r="D1098"/>
    </row>
    <row r="1099" spans="2:4" x14ac:dyDescent="0.25">
      <c r="B1099"/>
      <c r="C1099"/>
      <c r="D1099"/>
    </row>
    <row r="1100" spans="2:4" x14ac:dyDescent="0.25">
      <c r="B1100"/>
      <c r="C1100"/>
      <c r="D1100"/>
    </row>
    <row r="1101" spans="2:4" x14ac:dyDescent="0.25">
      <c r="B1101"/>
      <c r="C1101"/>
      <c r="D1101"/>
    </row>
    <row r="1102" spans="2:4" x14ac:dyDescent="0.25">
      <c r="B1102"/>
      <c r="C1102"/>
      <c r="D1102"/>
    </row>
    <row r="1103" spans="2:4" x14ac:dyDescent="0.25">
      <c r="B1103"/>
      <c r="C1103"/>
      <c r="D1103"/>
    </row>
    <row r="1104" spans="2:4" x14ac:dyDescent="0.25">
      <c r="B1104"/>
      <c r="C1104"/>
      <c r="D1104"/>
    </row>
    <row r="1105" spans="2:4" x14ac:dyDescent="0.25">
      <c r="B1105"/>
      <c r="C1105"/>
      <c r="D1105"/>
    </row>
    <row r="1106" spans="2:4" x14ac:dyDescent="0.25">
      <c r="B1106"/>
      <c r="C1106"/>
      <c r="D1106"/>
    </row>
    <row r="1107" spans="2:4" x14ac:dyDescent="0.25">
      <c r="B1107"/>
      <c r="C1107"/>
      <c r="D1107"/>
    </row>
    <row r="1108" spans="2:4" x14ac:dyDescent="0.25">
      <c r="B1108"/>
      <c r="C1108"/>
      <c r="D1108"/>
    </row>
    <row r="1109" spans="2:4" x14ac:dyDescent="0.25">
      <c r="B1109"/>
      <c r="C1109"/>
      <c r="D1109"/>
    </row>
    <row r="1110" spans="2:4" x14ac:dyDescent="0.25">
      <c r="B1110"/>
      <c r="C1110"/>
      <c r="D1110"/>
    </row>
    <row r="1111" spans="2:4" x14ac:dyDescent="0.25">
      <c r="B1111"/>
      <c r="C1111"/>
      <c r="D1111"/>
    </row>
    <row r="1112" spans="2:4" x14ac:dyDescent="0.25">
      <c r="B1112"/>
      <c r="C1112"/>
      <c r="D1112"/>
    </row>
    <row r="1113" spans="2:4" x14ac:dyDescent="0.25">
      <c r="B1113"/>
      <c r="C1113"/>
      <c r="D1113"/>
    </row>
    <row r="1114" spans="2:4" x14ac:dyDescent="0.25">
      <c r="B1114"/>
      <c r="C1114"/>
      <c r="D1114"/>
    </row>
    <row r="1115" spans="2:4" x14ac:dyDescent="0.25">
      <c r="B1115"/>
      <c r="C1115"/>
      <c r="D1115"/>
    </row>
    <row r="1116" spans="2:4" x14ac:dyDescent="0.25">
      <c r="B1116"/>
      <c r="C1116"/>
      <c r="D1116"/>
    </row>
    <row r="1117" spans="2:4" x14ac:dyDescent="0.25">
      <c r="B1117"/>
      <c r="C1117"/>
      <c r="D1117"/>
    </row>
    <row r="1118" spans="2:4" x14ac:dyDescent="0.25">
      <c r="B1118"/>
      <c r="C1118"/>
      <c r="D1118"/>
    </row>
    <row r="1119" spans="2:4" x14ac:dyDescent="0.25">
      <c r="B1119"/>
      <c r="C1119"/>
      <c r="D1119"/>
    </row>
    <row r="1120" spans="2:4" x14ac:dyDescent="0.25">
      <c r="B1120"/>
      <c r="C1120"/>
      <c r="D1120"/>
    </row>
    <row r="1121" spans="2:4" x14ac:dyDescent="0.25">
      <c r="B1121"/>
      <c r="C1121"/>
      <c r="D1121"/>
    </row>
    <row r="1122" spans="2:4" x14ac:dyDescent="0.25">
      <c r="B1122"/>
      <c r="C1122"/>
      <c r="D1122"/>
    </row>
    <row r="1123" spans="2:4" x14ac:dyDescent="0.25">
      <c r="B1123"/>
      <c r="C1123"/>
      <c r="D1123"/>
    </row>
    <row r="1124" spans="2:4" x14ac:dyDescent="0.25">
      <c r="B1124"/>
      <c r="C1124"/>
      <c r="D1124"/>
    </row>
    <row r="1125" spans="2:4" x14ac:dyDescent="0.25">
      <c r="B1125"/>
      <c r="C1125"/>
      <c r="D1125"/>
    </row>
    <row r="1126" spans="2:4" x14ac:dyDescent="0.25">
      <c r="B1126"/>
      <c r="C1126"/>
      <c r="D1126"/>
    </row>
    <row r="1127" spans="2:4" x14ac:dyDescent="0.25">
      <c r="B1127"/>
      <c r="C1127"/>
      <c r="D1127"/>
    </row>
    <row r="1128" spans="2:4" x14ac:dyDescent="0.25">
      <c r="B1128"/>
      <c r="C1128"/>
      <c r="D1128"/>
    </row>
    <row r="1129" spans="2:4" x14ac:dyDescent="0.25">
      <c r="B1129"/>
      <c r="C1129"/>
      <c r="D1129"/>
    </row>
    <row r="1130" spans="2:4" x14ac:dyDescent="0.25">
      <c r="B1130"/>
      <c r="C1130"/>
      <c r="D1130"/>
    </row>
    <row r="1131" spans="2:4" x14ac:dyDescent="0.25">
      <c r="B1131"/>
      <c r="C1131"/>
      <c r="D1131"/>
    </row>
    <row r="1132" spans="2:4" x14ac:dyDescent="0.25">
      <c r="B1132"/>
      <c r="C1132"/>
      <c r="D1132"/>
    </row>
    <row r="1133" spans="2:4" x14ac:dyDescent="0.25">
      <c r="B1133"/>
      <c r="C1133"/>
      <c r="D1133"/>
    </row>
    <row r="1134" spans="2:4" x14ac:dyDescent="0.25">
      <c r="B1134"/>
      <c r="C1134"/>
      <c r="D1134"/>
    </row>
    <row r="1135" spans="2:4" x14ac:dyDescent="0.25">
      <c r="B1135"/>
      <c r="C1135"/>
      <c r="D1135"/>
    </row>
    <row r="1136" spans="2:4" x14ac:dyDescent="0.25">
      <c r="B1136"/>
      <c r="C1136"/>
      <c r="D1136"/>
    </row>
    <row r="1137" spans="2:4" x14ac:dyDescent="0.25">
      <c r="B1137"/>
      <c r="C1137"/>
      <c r="D1137"/>
    </row>
    <row r="1138" spans="2:4" x14ac:dyDescent="0.25">
      <c r="B1138"/>
      <c r="C1138"/>
      <c r="D1138"/>
    </row>
    <row r="1139" spans="2:4" x14ac:dyDescent="0.25">
      <c r="B1139"/>
      <c r="C1139"/>
      <c r="D1139"/>
    </row>
    <row r="1140" spans="2:4" x14ac:dyDescent="0.25">
      <c r="B1140"/>
      <c r="C1140"/>
      <c r="D1140"/>
    </row>
    <row r="1141" spans="2:4" x14ac:dyDescent="0.25">
      <c r="B1141"/>
      <c r="C1141"/>
      <c r="D1141"/>
    </row>
    <row r="1142" spans="2:4" x14ac:dyDescent="0.25">
      <c r="B1142"/>
      <c r="C1142"/>
      <c r="D1142"/>
    </row>
    <row r="1143" spans="2:4" x14ac:dyDescent="0.25">
      <c r="B1143"/>
      <c r="C1143"/>
      <c r="D1143"/>
    </row>
    <row r="1144" spans="2:4" x14ac:dyDescent="0.25">
      <c r="B1144"/>
      <c r="C1144"/>
      <c r="D1144"/>
    </row>
    <row r="1145" spans="2:4" x14ac:dyDescent="0.25">
      <c r="B1145"/>
      <c r="C1145"/>
      <c r="D1145"/>
    </row>
    <row r="1146" spans="2:4" x14ac:dyDescent="0.25">
      <c r="B1146"/>
      <c r="C1146"/>
      <c r="D1146"/>
    </row>
    <row r="1147" spans="2:4" x14ac:dyDescent="0.25">
      <c r="B1147"/>
      <c r="C1147"/>
      <c r="D1147"/>
    </row>
    <row r="1148" spans="2:4" x14ac:dyDescent="0.25">
      <c r="B1148"/>
      <c r="C1148"/>
      <c r="D1148"/>
    </row>
    <row r="1149" spans="2:4" x14ac:dyDescent="0.25">
      <c r="B1149"/>
      <c r="C1149"/>
      <c r="D1149"/>
    </row>
    <row r="1150" spans="2:4" x14ac:dyDescent="0.25">
      <c r="B1150"/>
      <c r="C1150"/>
      <c r="D1150"/>
    </row>
    <row r="1151" spans="2:4" x14ac:dyDescent="0.25">
      <c r="B1151"/>
      <c r="C1151"/>
      <c r="D1151"/>
    </row>
    <row r="1152" spans="2:4" x14ac:dyDescent="0.25">
      <c r="B1152"/>
      <c r="C1152"/>
      <c r="D1152"/>
    </row>
    <row r="1153" spans="2:4" x14ac:dyDescent="0.25">
      <c r="B1153"/>
      <c r="C1153"/>
      <c r="D1153"/>
    </row>
    <row r="1154" spans="2:4" x14ac:dyDescent="0.25">
      <c r="B1154"/>
      <c r="C1154"/>
      <c r="D1154"/>
    </row>
    <row r="1155" spans="2:4" x14ac:dyDescent="0.25">
      <c r="B1155"/>
      <c r="C1155"/>
      <c r="D1155"/>
    </row>
    <row r="1156" spans="2:4" x14ac:dyDescent="0.25">
      <c r="B1156"/>
      <c r="C1156"/>
      <c r="D1156"/>
    </row>
    <row r="1157" spans="2:4" x14ac:dyDescent="0.25">
      <c r="B1157"/>
      <c r="C1157"/>
      <c r="D1157"/>
    </row>
    <row r="1158" spans="2:4" x14ac:dyDescent="0.25">
      <c r="B1158"/>
      <c r="C1158"/>
      <c r="D1158"/>
    </row>
    <row r="1159" spans="2:4" x14ac:dyDescent="0.25">
      <c r="B1159"/>
      <c r="C1159"/>
      <c r="D1159"/>
    </row>
    <row r="1160" spans="2:4" x14ac:dyDescent="0.25">
      <c r="B1160"/>
      <c r="C1160"/>
      <c r="D1160"/>
    </row>
    <row r="1161" spans="2:4" x14ac:dyDescent="0.25">
      <c r="B1161"/>
      <c r="C1161"/>
      <c r="D1161"/>
    </row>
    <row r="1162" spans="2:4" x14ac:dyDescent="0.25">
      <c r="B1162"/>
      <c r="C1162"/>
      <c r="D1162"/>
    </row>
    <row r="1163" spans="2:4" x14ac:dyDescent="0.25">
      <c r="B1163"/>
      <c r="C1163"/>
      <c r="D1163"/>
    </row>
    <row r="1164" spans="2:4" x14ac:dyDescent="0.25">
      <c r="B1164"/>
      <c r="C1164"/>
      <c r="D1164"/>
    </row>
    <row r="1165" spans="2:4" x14ac:dyDescent="0.25">
      <c r="B1165"/>
      <c r="C1165"/>
      <c r="D1165"/>
    </row>
    <row r="1166" spans="2:4" x14ac:dyDescent="0.25">
      <c r="B1166"/>
      <c r="C1166"/>
      <c r="D1166"/>
    </row>
    <row r="1167" spans="2:4" x14ac:dyDescent="0.25">
      <c r="B1167"/>
      <c r="C1167"/>
      <c r="D1167"/>
    </row>
    <row r="1168" spans="2:4" x14ac:dyDescent="0.25">
      <c r="B1168"/>
      <c r="C1168"/>
      <c r="D1168"/>
    </row>
    <row r="1169" spans="2:4" x14ac:dyDescent="0.25">
      <c r="B1169"/>
      <c r="C1169"/>
      <c r="D1169"/>
    </row>
    <row r="1170" spans="2:4" x14ac:dyDescent="0.25">
      <c r="B1170"/>
      <c r="C1170"/>
      <c r="D1170"/>
    </row>
    <row r="1171" spans="2:4" x14ac:dyDescent="0.25">
      <c r="B1171"/>
      <c r="C1171"/>
      <c r="D1171"/>
    </row>
    <row r="1172" spans="2:4" x14ac:dyDescent="0.25">
      <c r="B1172"/>
      <c r="C1172"/>
      <c r="D1172"/>
    </row>
    <row r="1173" spans="2:4" x14ac:dyDescent="0.25">
      <c r="B1173"/>
      <c r="C1173"/>
      <c r="D1173"/>
    </row>
    <row r="1174" spans="2:4" x14ac:dyDescent="0.25">
      <c r="B1174"/>
      <c r="C1174"/>
      <c r="D1174"/>
    </row>
    <row r="1175" spans="2:4" x14ac:dyDescent="0.25">
      <c r="B1175"/>
      <c r="C1175"/>
      <c r="D1175"/>
    </row>
    <row r="1176" spans="2:4" x14ac:dyDescent="0.25">
      <c r="B1176"/>
      <c r="C1176"/>
      <c r="D1176"/>
    </row>
    <row r="1177" spans="2:4" x14ac:dyDescent="0.25">
      <c r="B1177"/>
      <c r="C1177"/>
      <c r="D1177"/>
    </row>
    <row r="1178" spans="2:4" x14ac:dyDescent="0.25">
      <c r="B1178"/>
      <c r="C1178"/>
      <c r="D1178"/>
    </row>
    <row r="1179" spans="2:4" x14ac:dyDescent="0.25">
      <c r="B1179"/>
      <c r="C1179"/>
      <c r="D1179"/>
    </row>
    <row r="1180" spans="2:4" x14ac:dyDescent="0.25">
      <c r="B1180"/>
      <c r="C1180"/>
      <c r="D1180"/>
    </row>
    <row r="1181" spans="2:4" x14ac:dyDescent="0.25">
      <c r="B1181"/>
      <c r="C1181"/>
      <c r="D1181"/>
    </row>
    <row r="1182" spans="2:4" x14ac:dyDescent="0.25">
      <c r="B1182"/>
      <c r="C1182"/>
      <c r="D1182"/>
    </row>
    <row r="1183" spans="2:4" x14ac:dyDescent="0.25">
      <c r="B1183"/>
      <c r="C1183"/>
      <c r="D1183"/>
    </row>
    <row r="1184" spans="2:4" x14ac:dyDescent="0.25">
      <c r="B1184"/>
      <c r="C1184"/>
      <c r="D1184"/>
    </row>
    <row r="1185" spans="2:4" x14ac:dyDescent="0.25">
      <c r="B1185"/>
      <c r="C1185"/>
      <c r="D1185"/>
    </row>
    <row r="1186" spans="2:4" x14ac:dyDescent="0.25">
      <c r="B1186"/>
      <c r="C1186"/>
      <c r="D1186"/>
    </row>
    <row r="1187" spans="2:4" x14ac:dyDescent="0.25">
      <c r="B1187"/>
      <c r="C1187"/>
      <c r="D1187"/>
    </row>
    <row r="1188" spans="2:4" x14ac:dyDescent="0.25">
      <c r="B1188"/>
      <c r="C1188"/>
      <c r="D1188"/>
    </row>
    <row r="1189" spans="2:4" x14ac:dyDescent="0.25">
      <c r="B1189"/>
      <c r="C1189"/>
      <c r="D1189"/>
    </row>
    <row r="1190" spans="2:4" x14ac:dyDescent="0.25">
      <c r="B1190"/>
      <c r="C1190"/>
      <c r="D1190"/>
    </row>
    <row r="1191" spans="2:4" x14ac:dyDescent="0.25">
      <c r="B1191"/>
      <c r="C1191"/>
      <c r="D1191"/>
    </row>
    <row r="1192" spans="2:4" x14ac:dyDescent="0.25">
      <c r="B1192"/>
      <c r="C1192"/>
      <c r="D1192"/>
    </row>
    <row r="1193" spans="2:4" x14ac:dyDescent="0.25">
      <c r="B1193"/>
      <c r="C1193"/>
      <c r="D1193"/>
    </row>
    <row r="1194" spans="2:4" x14ac:dyDescent="0.25">
      <c r="B1194"/>
      <c r="C1194"/>
      <c r="D1194"/>
    </row>
    <row r="1195" spans="2:4" x14ac:dyDescent="0.25">
      <c r="B1195"/>
      <c r="C1195"/>
      <c r="D1195"/>
    </row>
    <row r="1196" spans="2:4" x14ac:dyDescent="0.25">
      <c r="B1196"/>
      <c r="C1196"/>
      <c r="D1196"/>
    </row>
    <row r="1197" spans="2:4" x14ac:dyDescent="0.25">
      <c r="B1197"/>
      <c r="C1197"/>
      <c r="D1197"/>
    </row>
    <row r="1198" spans="2:4" x14ac:dyDescent="0.25">
      <c r="B1198"/>
      <c r="C1198"/>
      <c r="D1198"/>
    </row>
    <row r="1199" spans="2:4" x14ac:dyDescent="0.25">
      <c r="B1199"/>
      <c r="C1199"/>
      <c r="D1199"/>
    </row>
    <row r="1200" spans="2:4" x14ac:dyDescent="0.25">
      <c r="B1200"/>
      <c r="C1200"/>
      <c r="D1200"/>
    </row>
    <row r="1201" spans="2:4" x14ac:dyDescent="0.25">
      <c r="B1201"/>
      <c r="C1201"/>
      <c r="D1201"/>
    </row>
    <row r="1202" spans="2:4" x14ac:dyDescent="0.25">
      <c r="B1202"/>
      <c r="C1202"/>
      <c r="D1202"/>
    </row>
    <row r="1203" spans="2:4" x14ac:dyDescent="0.25">
      <c r="B1203"/>
      <c r="C1203"/>
      <c r="D1203"/>
    </row>
    <row r="1204" spans="2:4" x14ac:dyDescent="0.25">
      <c r="B1204"/>
      <c r="C1204"/>
      <c r="D1204"/>
    </row>
    <row r="1205" spans="2:4" x14ac:dyDescent="0.25">
      <c r="B1205"/>
      <c r="C1205"/>
      <c r="D1205"/>
    </row>
    <row r="1206" spans="2:4" x14ac:dyDescent="0.25">
      <c r="B1206"/>
      <c r="C1206"/>
      <c r="D1206"/>
    </row>
    <row r="1207" spans="2:4" x14ac:dyDescent="0.25">
      <c r="B1207"/>
      <c r="C1207"/>
      <c r="D1207"/>
    </row>
    <row r="1208" spans="2:4" x14ac:dyDescent="0.25">
      <c r="B1208"/>
      <c r="C1208"/>
      <c r="D1208"/>
    </row>
    <row r="1209" spans="2:4" x14ac:dyDescent="0.25">
      <c r="B1209"/>
      <c r="C1209"/>
      <c r="D1209"/>
    </row>
    <row r="1210" spans="2:4" x14ac:dyDescent="0.25">
      <c r="B1210"/>
      <c r="C1210"/>
      <c r="D1210"/>
    </row>
    <row r="1211" spans="2:4" x14ac:dyDescent="0.25">
      <c r="B1211"/>
      <c r="C1211"/>
      <c r="D1211"/>
    </row>
    <row r="1212" spans="2:4" x14ac:dyDescent="0.25">
      <c r="B1212"/>
      <c r="C1212"/>
      <c r="D1212"/>
    </row>
    <row r="1213" spans="2:4" x14ac:dyDescent="0.25">
      <c r="B1213"/>
      <c r="C1213"/>
      <c r="D1213"/>
    </row>
    <row r="1214" spans="2:4" x14ac:dyDescent="0.25">
      <c r="B1214"/>
      <c r="C1214"/>
      <c r="D1214"/>
    </row>
    <row r="1215" spans="2:4" x14ac:dyDescent="0.25">
      <c r="B1215"/>
      <c r="C1215"/>
      <c r="D1215"/>
    </row>
    <row r="1216" spans="2:4" x14ac:dyDescent="0.25">
      <c r="B1216"/>
      <c r="C1216"/>
      <c r="D1216"/>
    </row>
    <row r="1217" spans="2:4" x14ac:dyDescent="0.25">
      <c r="B1217"/>
      <c r="C1217"/>
      <c r="D1217"/>
    </row>
    <row r="1218" spans="2:4" x14ac:dyDescent="0.25">
      <c r="B1218"/>
      <c r="C1218"/>
      <c r="D1218"/>
    </row>
    <row r="1219" spans="2:4" x14ac:dyDescent="0.25">
      <c r="B1219"/>
      <c r="C1219"/>
      <c r="D1219"/>
    </row>
    <row r="1220" spans="2:4" x14ac:dyDescent="0.25">
      <c r="B1220"/>
      <c r="C1220"/>
      <c r="D1220"/>
    </row>
    <row r="1221" spans="2:4" x14ac:dyDescent="0.25">
      <c r="B1221"/>
      <c r="C1221"/>
      <c r="D1221"/>
    </row>
    <row r="1222" spans="2:4" x14ac:dyDescent="0.25">
      <c r="B1222"/>
      <c r="C1222"/>
      <c r="D1222"/>
    </row>
    <row r="1223" spans="2:4" x14ac:dyDescent="0.25">
      <c r="B1223"/>
      <c r="C1223"/>
      <c r="D1223"/>
    </row>
    <row r="1224" spans="2:4" x14ac:dyDescent="0.25">
      <c r="B1224"/>
      <c r="C1224"/>
      <c r="D1224"/>
    </row>
    <row r="1225" spans="2:4" x14ac:dyDescent="0.25">
      <c r="B1225"/>
      <c r="C1225"/>
      <c r="D1225"/>
    </row>
    <row r="1226" spans="2:4" x14ac:dyDescent="0.25">
      <c r="B1226"/>
      <c r="C1226"/>
      <c r="D1226"/>
    </row>
    <row r="1227" spans="2:4" x14ac:dyDescent="0.25">
      <c r="B1227"/>
      <c r="C1227"/>
      <c r="D1227"/>
    </row>
    <row r="1228" spans="2:4" x14ac:dyDescent="0.25">
      <c r="B1228"/>
      <c r="C1228"/>
      <c r="D1228"/>
    </row>
    <row r="1229" spans="2:4" x14ac:dyDescent="0.25">
      <c r="B1229"/>
      <c r="C1229"/>
      <c r="D1229"/>
    </row>
    <row r="1230" spans="2:4" x14ac:dyDescent="0.25">
      <c r="B1230"/>
      <c r="C1230"/>
      <c r="D1230"/>
    </row>
    <row r="1231" spans="2:4" x14ac:dyDescent="0.25">
      <c r="B1231"/>
      <c r="C1231"/>
      <c r="D1231"/>
    </row>
    <row r="1232" spans="2:4" x14ac:dyDescent="0.25">
      <c r="B1232"/>
      <c r="C1232"/>
      <c r="D1232"/>
    </row>
    <row r="1233" spans="2:4" x14ac:dyDescent="0.25">
      <c r="B1233"/>
      <c r="C1233"/>
      <c r="D1233"/>
    </row>
    <row r="1234" spans="2:4" x14ac:dyDescent="0.25">
      <c r="B1234"/>
      <c r="C1234"/>
      <c r="D1234"/>
    </row>
    <row r="1235" spans="2:4" x14ac:dyDescent="0.25">
      <c r="B1235"/>
      <c r="C1235"/>
      <c r="D1235"/>
    </row>
    <row r="1236" spans="2:4" x14ac:dyDescent="0.25">
      <c r="B1236"/>
      <c r="C1236"/>
      <c r="D1236"/>
    </row>
    <row r="1237" spans="2:4" x14ac:dyDescent="0.25">
      <c r="B1237"/>
      <c r="C1237"/>
      <c r="D1237"/>
    </row>
    <row r="1238" spans="2:4" x14ac:dyDescent="0.25">
      <c r="B1238"/>
      <c r="C1238"/>
      <c r="D1238"/>
    </row>
    <row r="1239" spans="2:4" x14ac:dyDescent="0.25">
      <c r="B1239"/>
      <c r="C1239"/>
      <c r="D1239"/>
    </row>
    <row r="1240" spans="2:4" x14ac:dyDescent="0.25">
      <c r="B1240"/>
      <c r="C1240"/>
      <c r="D1240"/>
    </row>
    <row r="1241" spans="2:4" x14ac:dyDescent="0.25">
      <c r="B1241"/>
      <c r="C1241"/>
      <c r="D1241"/>
    </row>
    <row r="1242" spans="2:4" x14ac:dyDescent="0.25">
      <c r="B1242"/>
      <c r="C1242"/>
      <c r="D1242"/>
    </row>
    <row r="1243" spans="2:4" x14ac:dyDescent="0.25">
      <c r="B1243"/>
      <c r="C1243"/>
      <c r="D1243"/>
    </row>
    <row r="1244" spans="2:4" x14ac:dyDescent="0.25">
      <c r="B1244"/>
      <c r="C1244"/>
      <c r="D1244"/>
    </row>
    <row r="1245" spans="2:4" x14ac:dyDescent="0.25">
      <c r="B1245"/>
      <c r="C1245"/>
      <c r="D1245"/>
    </row>
    <row r="1246" spans="2:4" x14ac:dyDescent="0.25">
      <c r="B1246"/>
      <c r="C1246"/>
      <c r="D1246"/>
    </row>
    <row r="1247" spans="2:4" x14ac:dyDescent="0.25">
      <c r="B1247"/>
      <c r="C1247"/>
      <c r="D1247"/>
    </row>
    <row r="1248" spans="2:4" x14ac:dyDescent="0.25">
      <c r="B1248"/>
      <c r="C1248"/>
      <c r="D1248"/>
    </row>
    <row r="1249" spans="2:4" x14ac:dyDescent="0.25">
      <c r="B1249"/>
      <c r="C1249"/>
      <c r="D1249"/>
    </row>
    <row r="1250" spans="2:4" x14ac:dyDescent="0.25">
      <c r="B1250"/>
      <c r="C1250"/>
      <c r="D1250"/>
    </row>
    <row r="1251" spans="2:4" x14ac:dyDescent="0.25">
      <c r="B1251"/>
      <c r="C1251"/>
      <c r="D1251"/>
    </row>
    <row r="1252" spans="2:4" x14ac:dyDescent="0.25">
      <c r="B1252"/>
      <c r="C1252"/>
      <c r="D1252"/>
    </row>
    <row r="1253" spans="2:4" x14ac:dyDescent="0.25">
      <c r="B1253"/>
      <c r="C1253"/>
      <c r="D1253"/>
    </row>
    <row r="1254" spans="2:4" x14ac:dyDescent="0.25">
      <c r="B1254"/>
      <c r="C1254"/>
      <c r="D1254"/>
    </row>
    <row r="1255" spans="2:4" x14ac:dyDescent="0.25">
      <c r="B1255"/>
      <c r="C1255"/>
      <c r="D1255"/>
    </row>
    <row r="1256" spans="2:4" x14ac:dyDescent="0.25">
      <c r="B1256"/>
      <c r="C1256"/>
      <c r="D1256"/>
    </row>
    <row r="1257" spans="2:4" x14ac:dyDescent="0.25">
      <c r="B1257"/>
      <c r="C1257"/>
      <c r="D1257"/>
    </row>
    <row r="1258" spans="2:4" x14ac:dyDescent="0.25">
      <c r="B1258"/>
      <c r="C1258"/>
      <c r="D1258"/>
    </row>
    <row r="1259" spans="2:4" x14ac:dyDescent="0.25">
      <c r="B1259"/>
      <c r="C1259"/>
      <c r="D1259"/>
    </row>
    <row r="1260" spans="2:4" x14ac:dyDescent="0.25">
      <c r="B1260"/>
      <c r="C1260"/>
      <c r="D1260"/>
    </row>
    <row r="1261" spans="2:4" x14ac:dyDescent="0.25">
      <c r="B1261"/>
      <c r="C1261"/>
      <c r="D1261"/>
    </row>
    <row r="1262" spans="2:4" x14ac:dyDescent="0.25">
      <c r="B1262"/>
      <c r="C1262"/>
      <c r="D1262"/>
    </row>
    <row r="1263" spans="2:4" x14ac:dyDescent="0.25">
      <c r="B1263"/>
      <c r="C1263"/>
      <c r="D1263"/>
    </row>
    <row r="1264" spans="2:4" x14ac:dyDescent="0.25">
      <c r="B1264"/>
      <c r="C1264"/>
      <c r="D1264"/>
    </row>
    <row r="1265" spans="2:4" x14ac:dyDescent="0.25">
      <c r="B1265"/>
      <c r="C1265"/>
      <c r="D1265"/>
    </row>
    <row r="1266" spans="2:4" x14ac:dyDescent="0.25">
      <c r="B1266"/>
      <c r="C1266"/>
      <c r="D1266"/>
    </row>
    <row r="1267" spans="2:4" x14ac:dyDescent="0.25">
      <c r="B1267"/>
      <c r="C1267"/>
      <c r="D1267"/>
    </row>
    <row r="1268" spans="2:4" x14ac:dyDescent="0.25">
      <c r="B1268"/>
      <c r="C1268"/>
      <c r="D1268"/>
    </row>
    <row r="1269" spans="2:4" x14ac:dyDescent="0.25">
      <c r="B1269"/>
      <c r="C1269"/>
      <c r="D1269"/>
    </row>
    <row r="1270" spans="2:4" x14ac:dyDescent="0.25">
      <c r="B1270"/>
      <c r="C1270"/>
      <c r="D1270"/>
    </row>
    <row r="1271" spans="2:4" x14ac:dyDescent="0.25">
      <c r="B1271"/>
      <c r="C1271"/>
      <c r="D1271"/>
    </row>
    <row r="1272" spans="2:4" x14ac:dyDescent="0.25">
      <c r="B1272"/>
      <c r="C1272"/>
      <c r="D1272"/>
    </row>
    <row r="1273" spans="2:4" x14ac:dyDescent="0.25">
      <c r="B1273"/>
      <c r="C1273"/>
      <c r="D1273"/>
    </row>
    <row r="1274" spans="2:4" x14ac:dyDescent="0.25">
      <c r="B1274"/>
      <c r="C1274"/>
      <c r="D1274"/>
    </row>
    <row r="1275" spans="2:4" x14ac:dyDescent="0.25">
      <c r="B1275"/>
      <c r="C1275"/>
      <c r="D1275"/>
    </row>
    <row r="1276" spans="2:4" x14ac:dyDescent="0.25">
      <c r="B1276"/>
      <c r="C1276"/>
      <c r="D1276"/>
    </row>
    <row r="1277" spans="2:4" x14ac:dyDescent="0.25">
      <c r="B1277"/>
      <c r="C1277"/>
      <c r="D1277"/>
    </row>
    <row r="1278" spans="2:4" x14ac:dyDescent="0.25">
      <c r="B1278"/>
      <c r="C1278"/>
      <c r="D1278"/>
    </row>
    <row r="1279" spans="2:4" x14ac:dyDescent="0.25">
      <c r="B1279"/>
      <c r="C1279"/>
      <c r="D1279"/>
    </row>
    <row r="1280" spans="2:4" x14ac:dyDescent="0.25">
      <c r="B1280"/>
      <c r="C1280"/>
      <c r="D1280"/>
    </row>
    <row r="1281" spans="2:4" x14ac:dyDescent="0.25">
      <c r="B1281"/>
      <c r="C1281"/>
      <c r="D1281"/>
    </row>
    <row r="1282" spans="2:4" x14ac:dyDescent="0.25">
      <c r="B1282"/>
      <c r="C1282"/>
      <c r="D1282"/>
    </row>
    <row r="1283" spans="2:4" x14ac:dyDescent="0.25">
      <c r="B1283"/>
      <c r="C1283"/>
      <c r="D1283"/>
    </row>
    <row r="1284" spans="2:4" x14ac:dyDescent="0.25">
      <c r="B1284"/>
      <c r="C1284"/>
      <c r="D1284"/>
    </row>
    <row r="1285" spans="2:4" x14ac:dyDescent="0.25">
      <c r="B1285"/>
      <c r="C1285"/>
      <c r="D1285"/>
    </row>
    <row r="1286" spans="2:4" x14ac:dyDescent="0.25">
      <c r="B1286"/>
      <c r="C1286"/>
      <c r="D1286"/>
    </row>
    <row r="1287" spans="2:4" x14ac:dyDescent="0.25">
      <c r="B1287"/>
      <c r="C1287"/>
      <c r="D1287"/>
    </row>
    <row r="1288" spans="2:4" x14ac:dyDescent="0.25">
      <c r="B1288"/>
      <c r="C1288"/>
      <c r="D1288"/>
    </row>
    <row r="1289" spans="2:4" x14ac:dyDescent="0.25">
      <c r="B1289"/>
      <c r="C1289"/>
      <c r="D1289"/>
    </row>
    <row r="1290" spans="2:4" x14ac:dyDescent="0.25">
      <c r="B1290"/>
      <c r="C1290"/>
      <c r="D1290"/>
    </row>
    <row r="1291" spans="2:4" x14ac:dyDescent="0.25">
      <c r="B1291"/>
      <c r="C1291"/>
      <c r="D1291"/>
    </row>
    <row r="1292" spans="2:4" x14ac:dyDescent="0.25">
      <c r="B1292"/>
      <c r="C1292"/>
      <c r="D1292"/>
    </row>
    <row r="1293" spans="2:4" x14ac:dyDescent="0.25">
      <c r="B1293"/>
      <c r="C1293"/>
      <c r="D1293"/>
    </row>
    <row r="1294" spans="2:4" x14ac:dyDescent="0.25">
      <c r="B1294"/>
      <c r="C1294"/>
      <c r="D1294"/>
    </row>
    <row r="1295" spans="2:4" x14ac:dyDescent="0.25">
      <c r="B1295"/>
      <c r="C1295"/>
      <c r="D1295"/>
    </row>
    <row r="1296" spans="2:4" x14ac:dyDescent="0.25">
      <c r="B1296"/>
      <c r="C1296"/>
      <c r="D1296"/>
    </row>
    <row r="1297" spans="2:4" x14ac:dyDescent="0.25">
      <c r="B1297"/>
      <c r="C1297"/>
      <c r="D1297"/>
    </row>
    <row r="1298" spans="2:4" x14ac:dyDescent="0.25">
      <c r="B1298"/>
      <c r="C1298"/>
      <c r="D1298"/>
    </row>
    <row r="1299" spans="2:4" x14ac:dyDescent="0.25">
      <c r="B1299"/>
      <c r="C1299"/>
      <c r="D1299"/>
    </row>
    <row r="1300" spans="2:4" x14ac:dyDescent="0.25">
      <c r="B1300"/>
      <c r="C1300"/>
      <c r="D1300"/>
    </row>
    <row r="1301" spans="2:4" x14ac:dyDescent="0.25">
      <c r="B1301"/>
      <c r="C1301"/>
      <c r="D1301"/>
    </row>
    <row r="1302" spans="2:4" x14ac:dyDescent="0.25">
      <c r="B1302"/>
      <c r="C1302"/>
      <c r="D1302"/>
    </row>
    <row r="1303" spans="2:4" x14ac:dyDescent="0.25">
      <c r="B1303"/>
      <c r="C1303"/>
      <c r="D1303"/>
    </row>
    <row r="1304" spans="2:4" x14ac:dyDescent="0.25">
      <c r="B1304"/>
      <c r="C1304"/>
      <c r="D1304"/>
    </row>
    <row r="1305" spans="2:4" x14ac:dyDescent="0.25">
      <c r="B1305"/>
      <c r="C1305"/>
      <c r="D1305"/>
    </row>
    <row r="1306" spans="2:4" x14ac:dyDescent="0.25">
      <c r="B1306"/>
      <c r="C1306"/>
      <c r="D1306"/>
    </row>
    <row r="1307" spans="2:4" x14ac:dyDescent="0.25">
      <c r="B1307"/>
      <c r="C1307"/>
      <c r="D1307"/>
    </row>
    <row r="1308" spans="2:4" x14ac:dyDescent="0.25">
      <c r="B1308"/>
      <c r="C1308"/>
      <c r="D1308"/>
    </row>
    <row r="1309" spans="2:4" x14ac:dyDescent="0.25">
      <c r="B1309"/>
      <c r="C1309"/>
      <c r="D1309"/>
    </row>
    <row r="1310" spans="2:4" x14ac:dyDescent="0.25">
      <c r="B1310"/>
      <c r="C1310"/>
      <c r="D1310"/>
    </row>
    <row r="1311" spans="2:4" x14ac:dyDescent="0.25">
      <c r="B1311"/>
      <c r="C1311"/>
      <c r="D1311"/>
    </row>
    <row r="1312" spans="2:4" x14ac:dyDescent="0.25">
      <c r="B1312"/>
      <c r="C1312"/>
      <c r="D1312"/>
    </row>
    <row r="1313" spans="2:4" x14ac:dyDescent="0.25">
      <c r="B1313"/>
      <c r="C1313"/>
      <c r="D1313"/>
    </row>
    <row r="1314" spans="2:4" x14ac:dyDescent="0.25">
      <c r="B1314"/>
      <c r="C1314"/>
      <c r="D1314"/>
    </row>
    <row r="1315" spans="2:4" x14ac:dyDescent="0.25">
      <c r="B1315"/>
      <c r="C1315"/>
      <c r="D1315"/>
    </row>
    <row r="1316" spans="2:4" x14ac:dyDescent="0.25">
      <c r="B1316"/>
      <c r="C1316"/>
      <c r="D1316"/>
    </row>
    <row r="1317" spans="2:4" x14ac:dyDescent="0.25">
      <c r="B1317"/>
      <c r="C1317"/>
      <c r="D1317"/>
    </row>
    <row r="1318" spans="2:4" x14ac:dyDescent="0.25">
      <c r="B1318"/>
      <c r="C1318"/>
      <c r="D1318"/>
    </row>
    <row r="1319" spans="2:4" x14ac:dyDescent="0.25">
      <c r="B1319"/>
      <c r="C1319"/>
      <c r="D1319"/>
    </row>
    <row r="1320" spans="2:4" x14ac:dyDescent="0.25">
      <c r="B1320"/>
      <c r="C1320"/>
      <c r="D1320"/>
    </row>
    <row r="1321" spans="2:4" x14ac:dyDescent="0.25">
      <c r="B1321"/>
      <c r="C1321"/>
      <c r="D1321"/>
    </row>
    <row r="1322" spans="2:4" x14ac:dyDescent="0.25">
      <c r="B1322"/>
      <c r="C1322"/>
      <c r="D1322"/>
    </row>
    <row r="1323" spans="2:4" x14ac:dyDescent="0.25">
      <c r="B1323"/>
      <c r="C1323"/>
      <c r="D1323"/>
    </row>
    <row r="1324" spans="2:4" x14ac:dyDescent="0.25">
      <c r="B1324"/>
      <c r="C1324"/>
      <c r="D1324"/>
    </row>
    <row r="1325" spans="2:4" x14ac:dyDescent="0.25">
      <c r="B1325"/>
      <c r="C1325"/>
      <c r="D1325"/>
    </row>
    <row r="1326" spans="2:4" x14ac:dyDescent="0.25">
      <c r="B1326"/>
      <c r="C1326"/>
      <c r="D1326"/>
    </row>
    <row r="1327" spans="2:4" x14ac:dyDescent="0.25">
      <c r="B1327"/>
      <c r="C1327"/>
      <c r="D1327"/>
    </row>
    <row r="1328" spans="2:4" x14ac:dyDescent="0.25">
      <c r="B1328"/>
      <c r="C1328"/>
      <c r="D1328"/>
    </row>
    <row r="1329" spans="2:4" x14ac:dyDescent="0.25">
      <c r="B1329"/>
      <c r="C1329"/>
      <c r="D1329"/>
    </row>
    <row r="1330" spans="2:4" x14ac:dyDescent="0.25">
      <c r="B1330"/>
      <c r="C1330"/>
      <c r="D1330"/>
    </row>
    <row r="1331" spans="2:4" x14ac:dyDescent="0.25">
      <c r="B1331"/>
      <c r="C1331"/>
      <c r="D1331"/>
    </row>
    <row r="1332" spans="2:4" x14ac:dyDescent="0.25">
      <c r="B1332"/>
      <c r="C1332"/>
      <c r="D1332"/>
    </row>
    <row r="1333" spans="2:4" x14ac:dyDescent="0.25">
      <c r="B1333"/>
      <c r="C1333"/>
      <c r="D1333"/>
    </row>
    <row r="1334" spans="2:4" x14ac:dyDescent="0.25">
      <c r="B1334"/>
      <c r="C1334"/>
      <c r="D1334"/>
    </row>
    <row r="1335" spans="2:4" x14ac:dyDescent="0.25">
      <c r="B1335"/>
      <c r="C1335"/>
      <c r="D1335"/>
    </row>
    <row r="1336" spans="2:4" x14ac:dyDescent="0.25">
      <c r="B1336"/>
      <c r="C1336"/>
      <c r="D1336"/>
    </row>
    <row r="1337" spans="2:4" x14ac:dyDescent="0.25">
      <c r="B1337"/>
      <c r="C1337"/>
      <c r="D1337"/>
    </row>
    <row r="1338" spans="2:4" x14ac:dyDescent="0.25">
      <c r="B1338"/>
      <c r="C1338"/>
      <c r="D1338"/>
    </row>
    <row r="1339" spans="2:4" x14ac:dyDescent="0.25">
      <c r="B1339"/>
      <c r="C1339"/>
      <c r="D1339"/>
    </row>
    <row r="1340" spans="2:4" x14ac:dyDescent="0.25">
      <c r="B1340"/>
      <c r="C1340"/>
      <c r="D1340"/>
    </row>
    <row r="1341" spans="2:4" x14ac:dyDescent="0.25">
      <c r="B1341"/>
      <c r="C1341"/>
      <c r="D1341"/>
    </row>
    <row r="1342" spans="2:4" x14ac:dyDescent="0.25">
      <c r="B1342"/>
      <c r="C1342"/>
      <c r="D1342"/>
    </row>
    <row r="1343" spans="2:4" x14ac:dyDescent="0.25">
      <c r="B1343"/>
      <c r="C1343"/>
      <c r="D1343"/>
    </row>
    <row r="1344" spans="2:4" x14ac:dyDescent="0.25">
      <c r="B1344"/>
      <c r="C1344"/>
      <c r="D1344"/>
    </row>
    <row r="1345" spans="2:4" x14ac:dyDescent="0.25">
      <c r="B1345"/>
      <c r="C1345"/>
      <c r="D1345"/>
    </row>
    <row r="1346" spans="2:4" x14ac:dyDescent="0.25">
      <c r="B1346"/>
      <c r="C1346"/>
      <c r="D1346"/>
    </row>
    <row r="1347" spans="2:4" x14ac:dyDescent="0.25">
      <c r="B1347"/>
      <c r="C1347"/>
      <c r="D1347"/>
    </row>
    <row r="1348" spans="2:4" x14ac:dyDescent="0.25">
      <c r="B1348"/>
      <c r="C1348"/>
      <c r="D1348"/>
    </row>
    <row r="1349" spans="2:4" x14ac:dyDescent="0.25">
      <c r="B1349"/>
      <c r="C1349"/>
      <c r="D1349"/>
    </row>
    <row r="1350" spans="2:4" x14ac:dyDescent="0.25">
      <c r="B1350"/>
      <c r="C1350"/>
      <c r="D1350"/>
    </row>
    <row r="1351" spans="2:4" x14ac:dyDescent="0.25">
      <c r="B1351"/>
      <c r="C1351"/>
      <c r="D1351"/>
    </row>
    <row r="1352" spans="2:4" x14ac:dyDescent="0.25">
      <c r="B1352"/>
      <c r="C1352"/>
      <c r="D1352"/>
    </row>
    <row r="1353" spans="2:4" x14ac:dyDescent="0.25">
      <c r="B1353"/>
      <c r="C1353"/>
      <c r="D1353"/>
    </row>
    <row r="1354" spans="2:4" x14ac:dyDescent="0.25">
      <c r="B1354"/>
      <c r="C1354"/>
      <c r="D1354"/>
    </row>
    <row r="1355" spans="2:4" x14ac:dyDescent="0.25">
      <c r="B1355"/>
      <c r="C1355"/>
      <c r="D1355"/>
    </row>
    <row r="1356" spans="2:4" x14ac:dyDescent="0.25">
      <c r="B1356"/>
      <c r="C1356"/>
      <c r="D1356"/>
    </row>
    <row r="1357" spans="2:4" x14ac:dyDescent="0.25">
      <c r="B1357"/>
      <c r="C1357"/>
      <c r="D1357"/>
    </row>
    <row r="1358" spans="2:4" x14ac:dyDescent="0.25">
      <c r="B1358"/>
      <c r="C1358"/>
      <c r="D1358"/>
    </row>
    <row r="1359" spans="2:4" x14ac:dyDescent="0.25">
      <c r="B1359"/>
      <c r="C1359"/>
      <c r="D1359"/>
    </row>
    <row r="1360" spans="2:4" x14ac:dyDescent="0.25">
      <c r="B1360"/>
      <c r="C1360"/>
      <c r="D1360"/>
    </row>
    <row r="1361" spans="2:4" x14ac:dyDescent="0.25">
      <c r="B1361"/>
      <c r="C1361"/>
      <c r="D1361"/>
    </row>
    <row r="1362" spans="2:4" x14ac:dyDescent="0.25">
      <c r="B1362"/>
      <c r="C1362"/>
      <c r="D1362"/>
    </row>
    <row r="1363" spans="2:4" x14ac:dyDescent="0.25">
      <c r="B1363"/>
      <c r="C1363"/>
      <c r="D1363"/>
    </row>
    <row r="1364" spans="2:4" x14ac:dyDescent="0.25">
      <c r="B1364"/>
      <c r="C1364"/>
      <c r="D1364"/>
    </row>
    <row r="1365" spans="2:4" x14ac:dyDescent="0.25">
      <c r="B1365"/>
      <c r="C1365"/>
      <c r="D1365"/>
    </row>
    <row r="1366" spans="2:4" x14ac:dyDescent="0.25">
      <c r="B1366"/>
      <c r="C1366"/>
      <c r="D1366"/>
    </row>
    <row r="1367" spans="2:4" x14ac:dyDescent="0.25">
      <c r="B1367"/>
      <c r="C1367"/>
      <c r="D1367"/>
    </row>
    <row r="1368" spans="2:4" x14ac:dyDescent="0.25">
      <c r="B1368"/>
      <c r="C1368"/>
      <c r="D1368"/>
    </row>
    <row r="1369" spans="2:4" x14ac:dyDescent="0.25">
      <c r="B1369"/>
      <c r="C1369"/>
      <c r="D1369"/>
    </row>
    <row r="1370" spans="2:4" x14ac:dyDescent="0.25">
      <c r="B1370"/>
      <c r="C1370"/>
      <c r="D1370"/>
    </row>
    <row r="1371" spans="2:4" x14ac:dyDescent="0.25">
      <c r="B1371"/>
      <c r="C1371"/>
      <c r="D1371"/>
    </row>
    <row r="1372" spans="2:4" x14ac:dyDescent="0.25">
      <c r="B1372"/>
      <c r="C1372"/>
      <c r="D1372"/>
    </row>
    <row r="1373" spans="2:4" x14ac:dyDescent="0.25">
      <c r="B1373"/>
      <c r="C1373"/>
      <c r="D1373"/>
    </row>
    <row r="1374" spans="2:4" x14ac:dyDescent="0.25">
      <c r="B1374"/>
      <c r="C1374"/>
      <c r="D1374"/>
    </row>
    <row r="1375" spans="2:4" x14ac:dyDescent="0.25">
      <c r="B1375"/>
      <c r="C1375"/>
      <c r="D1375"/>
    </row>
    <row r="1376" spans="2:4" x14ac:dyDescent="0.25">
      <c r="B1376"/>
      <c r="C1376"/>
      <c r="D1376"/>
    </row>
    <row r="1377" spans="2:4" x14ac:dyDescent="0.25">
      <c r="B1377"/>
      <c r="C1377"/>
      <c r="D1377"/>
    </row>
    <row r="1378" spans="2:4" x14ac:dyDescent="0.25">
      <c r="B1378"/>
      <c r="C1378"/>
      <c r="D1378"/>
    </row>
    <row r="1379" spans="2:4" x14ac:dyDescent="0.25">
      <c r="B1379"/>
      <c r="C1379"/>
      <c r="D1379"/>
    </row>
    <row r="1380" spans="2:4" x14ac:dyDescent="0.25">
      <c r="B1380"/>
      <c r="C1380"/>
      <c r="D1380"/>
    </row>
    <row r="1381" spans="2:4" x14ac:dyDescent="0.25">
      <c r="B1381"/>
      <c r="C1381"/>
      <c r="D1381"/>
    </row>
    <row r="1382" spans="2:4" x14ac:dyDescent="0.25">
      <c r="B1382"/>
      <c r="C1382"/>
      <c r="D1382"/>
    </row>
    <row r="1383" spans="2:4" x14ac:dyDescent="0.25">
      <c r="B1383"/>
      <c r="C1383"/>
      <c r="D1383"/>
    </row>
    <row r="1384" spans="2:4" x14ac:dyDescent="0.25">
      <c r="B1384"/>
      <c r="C1384"/>
      <c r="D1384"/>
    </row>
    <row r="1385" spans="2:4" x14ac:dyDescent="0.25">
      <c r="B1385"/>
      <c r="C1385"/>
      <c r="D1385"/>
    </row>
    <row r="1386" spans="2:4" x14ac:dyDescent="0.25">
      <c r="B1386"/>
      <c r="C1386"/>
      <c r="D1386"/>
    </row>
    <row r="1387" spans="2:4" x14ac:dyDescent="0.25">
      <c r="B1387"/>
      <c r="C1387"/>
      <c r="D1387"/>
    </row>
    <row r="1388" spans="2:4" x14ac:dyDescent="0.25">
      <c r="B1388"/>
      <c r="C1388"/>
      <c r="D1388"/>
    </row>
    <row r="1389" spans="2:4" x14ac:dyDescent="0.25">
      <c r="B1389"/>
      <c r="C1389"/>
      <c r="D1389"/>
    </row>
    <row r="1390" spans="2:4" x14ac:dyDescent="0.25">
      <c r="B1390"/>
      <c r="C1390"/>
      <c r="D1390"/>
    </row>
    <row r="1391" spans="2:4" x14ac:dyDescent="0.25">
      <c r="B1391"/>
      <c r="C1391"/>
      <c r="D1391"/>
    </row>
    <row r="1392" spans="2:4" x14ac:dyDescent="0.25">
      <c r="B1392"/>
      <c r="C1392"/>
      <c r="D1392"/>
    </row>
    <row r="1393" spans="2:4" x14ac:dyDescent="0.25">
      <c r="B1393"/>
      <c r="C1393"/>
      <c r="D1393"/>
    </row>
    <row r="1394" spans="2:4" x14ac:dyDescent="0.25">
      <c r="B1394"/>
      <c r="C1394"/>
      <c r="D1394"/>
    </row>
    <row r="1395" spans="2:4" x14ac:dyDescent="0.25">
      <c r="B1395"/>
      <c r="C1395"/>
      <c r="D1395"/>
    </row>
    <row r="1396" spans="2:4" x14ac:dyDescent="0.25">
      <c r="B1396"/>
      <c r="C1396"/>
      <c r="D1396"/>
    </row>
    <row r="1397" spans="2:4" x14ac:dyDescent="0.25">
      <c r="B1397"/>
      <c r="C1397"/>
      <c r="D1397"/>
    </row>
    <row r="1398" spans="2:4" x14ac:dyDescent="0.25">
      <c r="B1398"/>
      <c r="C1398"/>
      <c r="D1398"/>
    </row>
    <row r="1399" spans="2:4" x14ac:dyDescent="0.25">
      <c r="B1399"/>
      <c r="C1399"/>
      <c r="D1399"/>
    </row>
    <row r="1400" spans="2:4" x14ac:dyDescent="0.25">
      <c r="B1400"/>
      <c r="C1400"/>
      <c r="D1400"/>
    </row>
    <row r="1401" spans="2:4" x14ac:dyDescent="0.25">
      <c r="B1401"/>
      <c r="C1401"/>
      <c r="D1401"/>
    </row>
    <row r="1402" spans="2:4" x14ac:dyDescent="0.25">
      <c r="B1402"/>
      <c r="C1402"/>
      <c r="D1402"/>
    </row>
    <row r="1403" spans="2:4" x14ac:dyDescent="0.25">
      <c r="B1403"/>
      <c r="C1403"/>
      <c r="D1403"/>
    </row>
    <row r="1404" spans="2:4" x14ac:dyDescent="0.25">
      <c r="B1404"/>
      <c r="C1404"/>
      <c r="D1404"/>
    </row>
    <row r="1405" spans="2:4" x14ac:dyDescent="0.25">
      <c r="B1405"/>
      <c r="C1405"/>
      <c r="D1405"/>
    </row>
    <row r="1406" spans="2:4" x14ac:dyDescent="0.25">
      <c r="B1406"/>
      <c r="C1406"/>
      <c r="D1406"/>
    </row>
    <row r="1407" spans="2:4" x14ac:dyDescent="0.25">
      <c r="B1407"/>
      <c r="C1407"/>
      <c r="D1407"/>
    </row>
    <row r="1408" spans="2:4" x14ac:dyDescent="0.25">
      <c r="B1408"/>
      <c r="C1408"/>
      <c r="D1408"/>
    </row>
    <row r="1409" spans="2:4" x14ac:dyDescent="0.25">
      <c r="B1409"/>
      <c r="C1409"/>
      <c r="D1409"/>
    </row>
    <row r="1410" spans="2:4" x14ac:dyDescent="0.25">
      <c r="B1410"/>
      <c r="C1410"/>
      <c r="D1410"/>
    </row>
    <row r="1411" spans="2:4" x14ac:dyDescent="0.25">
      <c r="B1411"/>
      <c r="C1411"/>
      <c r="D1411"/>
    </row>
    <row r="1412" spans="2:4" x14ac:dyDescent="0.25">
      <c r="B1412"/>
      <c r="C1412"/>
      <c r="D1412"/>
    </row>
    <row r="1413" spans="2:4" x14ac:dyDescent="0.25">
      <c r="B1413"/>
      <c r="C1413"/>
      <c r="D1413"/>
    </row>
    <row r="1414" spans="2:4" x14ac:dyDescent="0.25">
      <c r="B1414"/>
      <c r="C1414"/>
      <c r="D1414"/>
    </row>
    <row r="1415" spans="2:4" x14ac:dyDescent="0.25">
      <c r="B1415"/>
      <c r="C1415"/>
      <c r="D1415"/>
    </row>
    <row r="1416" spans="2:4" x14ac:dyDescent="0.25">
      <c r="B1416"/>
      <c r="C1416"/>
      <c r="D1416"/>
    </row>
    <row r="1417" spans="2:4" x14ac:dyDescent="0.25">
      <c r="B1417"/>
      <c r="C1417"/>
      <c r="D1417"/>
    </row>
    <row r="1418" spans="2:4" x14ac:dyDescent="0.25">
      <c r="B1418"/>
      <c r="C1418"/>
      <c r="D1418"/>
    </row>
    <row r="1419" spans="2:4" x14ac:dyDescent="0.25">
      <c r="B1419"/>
      <c r="C1419"/>
      <c r="D1419"/>
    </row>
    <row r="1420" spans="2:4" x14ac:dyDescent="0.25">
      <c r="B1420"/>
      <c r="C1420"/>
      <c r="D1420"/>
    </row>
    <row r="1421" spans="2:4" x14ac:dyDescent="0.25">
      <c r="B1421"/>
      <c r="C1421"/>
      <c r="D1421"/>
    </row>
    <row r="1422" spans="2:4" x14ac:dyDescent="0.25">
      <c r="B1422"/>
      <c r="C1422"/>
      <c r="D1422"/>
    </row>
    <row r="1423" spans="2:4" x14ac:dyDescent="0.25">
      <c r="B1423"/>
      <c r="C1423"/>
      <c r="D1423"/>
    </row>
    <row r="1424" spans="2:4" x14ac:dyDescent="0.25">
      <c r="B1424"/>
      <c r="C1424"/>
      <c r="D1424"/>
    </row>
    <row r="1425" spans="2:4" x14ac:dyDescent="0.25">
      <c r="B1425"/>
      <c r="C1425"/>
      <c r="D1425"/>
    </row>
    <row r="1426" spans="2:4" x14ac:dyDescent="0.25">
      <c r="B1426"/>
      <c r="C1426"/>
      <c r="D1426"/>
    </row>
    <row r="1427" spans="2:4" x14ac:dyDescent="0.25">
      <c r="B1427"/>
      <c r="C1427"/>
      <c r="D1427"/>
    </row>
    <row r="1428" spans="2:4" x14ac:dyDescent="0.25">
      <c r="B1428"/>
      <c r="C1428"/>
      <c r="D1428"/>
    </row>
    <row r="1429" spans="2:4" x14ac:dyDescent="0.25">
      <c r="B1429"/>
      <c r="C1429"/>
      <c r="D1429"/>
    </row>
    <row r="1430" spans="2:4" x14ac:dyDescent="0.25">
      <c r="B1430"/>
      <c r="C1430"/>
      <c r="D1430"/>
    </row>
    <row r="1431" spans="2:4" x14ac:dyDescent="0.25">
      <c r="B1431"/>
      <c r="C1431"/>
      <c r="D1431"/>
    </row>
    <row r="1432" spans="2:4" x14ac:dyDescent="0.25">
      <c r="B1432"/>
      <c r="C1432"/>
      <c r="D1432"/>
    </row>
    <row r="1433" spans="2:4" x14ac:dyDescent="0.25">
      <c r="B1433"/>
      <c r="C1433"/>
      <c r="D1433"/>
    </row>
    <row r="1434" spans="2:4" x14ac:dyDescent="0.25">
      <c r="B1434"/>
      <c r="C1434"/>
      <c r="D1434"/>
    </row>
    <row r="1435" spans="2:4" x14ac:dyDescent="0.25">
      <c r="B1435"/>
      <c r="C1435"/>
      <c r="D1435"/>
    </row>
    <row r="1436" spans="2:4" x14ac:dyDescent="0.25">
      <c r="B1436"/>
      <c r="C1436"/>
      <c r="D1436"/>
    </row>
    <row r="1437" spans="2:4" x14ac:dyDescent="0.25">
      <c r="B1437"/>
      <c r="C1437"/>
      <c r="D1437"/>
    </row>
    <row r="1438" spans="2:4" x14ac:dyDescent="0.25">
      <c r="B1438"/>
      <c r="C1438"/>
      <c r="D1438"/>
    </row>
    <row r="1439" spans="2:4" x14ac:dyDescent="0.25">
      <c r="B1439"/>
      <c r="C1439"/>
      <c r="D1439"/>
    </row>
    <row r="1440" spans="2:4" x14ac:dyDescent="0.25">
      <c r="B1440"/>
      <c r="C1440"/>
      <c r="D1440"/>
    </row>
    <row r="1441" spans="2:4" x14ac:dyDescent="0.25">
      <c r="B1441"/>
      <c r="C1441"/>
      <c r="D1441"/>
    </row>
    <row r="1442" spans="2:4" x14ac:dyDescent="0.25">
      <c r="B1442"/>
      <c r="C1442"/>
      <c r="D1442"/>
    </row>
    <row r="1443" spans="2:4" x14ac:dyDescent="0.25">
      <c r="B1443"/>
      <c r="C1443"/>
      <c r="D1443"/>
    </row>
    <row r="1444" spans="2:4" x14ac:dyDescent="0.25">
      <c r="B1444"/>
      <c r="C1444"/>
      <c r="D1444"/>
    </row>
    <row r="1445" spans="2:4" x14ac:dyDescent="0.25">
      <c r="B1445"/>
      <c r="C1445"/>
      <c r="D1445"/>
    </row>
    <row r="1446" spans="2:4" x14ac:dyDescent="0.25">
      <c r="B1446"/>
      <c r="C1446"/>
      <c r="D1446"/>
    </row>
    <row r="1447" spans="2:4" x14ac:dyDescent="0.25">
      <c r="B1447"/>
      <c r="C1447"/>
      <c r="D1447"/>
    </row>
    <row r="1448" spans="2:4" x14ac:dyDescent="0.25">
      <c r="B1448"/>
      <c r="C1448"/>
      <c r="D1448"/>
    </row>
    <row r="1449" spans="2:4" x14ac:dyDescent="0.25">
      <c r="B1449"/>
      <c r="C1449"/>
      <c r="D1449"/>
    </row>
    <row r="1450" spans="2:4" x14ac:dyDescent="0.25">
      <c r="B1450"/>
      <c r="C1450"/>
      <c r="D1450"/>
    </row>
    <row r="1451" spans="2:4" x14ac:dyDescent="0.25">
      <c r="B1451"/>
      <c r="C1451"/>
      <c r="D1451"/>
    </row>
    <row r="1452" spans="2:4" x14ac:dyDescent="0.25">
      <c r="B1452"/>
      <c r="C1452"/>
      <c r="D1452"/>
    </row>
    <row r="1453" spans="2:4" x14ac:dyDescent="0.25">
      <c r="B1453"/>
      <c r="C1453"/>
      <c r="D1453"/>
    </row>
    <row r="1454" spans="2:4" x14ac:dyDescent="0.25">
      <c r="B1454"/>
      <c r="C1454"/>
      <c r="D1454"/>
    </row>
    <row r="1455" spans="2:4" x14ac:dyDescent="0.25">
      <c r="B1455"/>
      <c r="C1455"/>
      <c r="D1455"/>
    </row>
    <row r="1456" spans="2:4" x14ac:dyDescent="0.25">
      <c r="B1456"/>
      <c r="C1456"/>
      <c r="D1456"/>
    </row>
    <row r="1457" spans="2:4" x14ac:dyDescent="0.25">
      <c r="B1457"/>
      <c r="C1457"/>
      <c r="D1457"/>
    </row>
    <row r="1458" spans="2:4" x14ac:dyDescent="0.25">
      <c r="B1458"/>
      <c r="C1458"/>
      <c r="D1458"/>
    </row>
    <row r="1459" spans="2:4" x14ac:dyDescent="0.25">
      <c r="B1459"/>
      <c r="C1459"/>
      <c r="D1459"/>
    </row>
    <row r="1460" spans="2:4" x14ac:dyDescent="0.25">
      <c r="B1460"/>
      <c r="C1460"/>
      <c r="D1460"/>
    </row>
    <row r="1461" spans="2:4" x14ac:dyDescent="0.25">
      <c r="B1461"/>
      <c r="C1461"/>
      <c r="D1461"/>
    </row>
    <row r="1462" spans="2:4" x14ac:dyDescent="0.25">
      <c r="B1462"/>
      <c r="C1462"/>
      <c r="D1462"/>
    </row>
    <row r="1463" spans="2:4" x14ac:dyDescent="0.25">
      <c r="B1463"/>
      <c r="C1463"/>
      <c r="D1463"/>
    </row>
    <row r="1464" spans="2:4" x14ac:dyDescent="0.25">
      <c r="B1464"/>
      <c r="C1464"/>
      <c r="D1464"/>
    </row>
    <row r="1465" spans="2:4" x14ac:dyDescent="0.25">
      <c r="B1465"/>
      <c r="C1465"/>
      <c r="D1465"/>
    </row>
    <row r="1466" spans="2:4" x14ac:dyDescent="0.25">
      <c r="B1466"/>
      <c r="C1466"/>
      <c r="D1466"/>
    </row>
    <row r="1467" spans="2:4" x14ac:dyDescent="0.25">
      <c r="B1467"/>
      <c r="C1467"/>
      <c r="D1467"/>
    </row>
    <row r="1468" spans="2:4" x14ac:dyDescent="0.25">
      <c r="B1468"/>
      <c r="C1468"/>
      <c r="D1468"/>
    </row>
    <row r="1469" spans="2:4" x14ac:dyDescent="0.25">
      <c r="B1469"/>
      <c r="C1469"/>
      <c r="D1469"/>
    </row>
    <row r="1470" spans="2:4" x14ac:dyDescent="0.25">
      <c r="B1470"/>
      <c r="C1470"/>
      <c r="D1470"/>
    </row>
    <row r="1471" spans="2:4" x14ac:dyDescent="0.25">
      <c r="B1471"/>
      <c r="C1471"/>
      <c r="D1471"/>
    </row>
    <row r="1472" spans="2:4" x14ac:dyDescent="0.25">
      <c r="B1472"/>
      <c r="C1472"/>
      <c r="D1472"/>
    </row>
    <row r="1473" spans="2:4" x14ac:dyDescent="0.25">
      <c r="B1473"/>
      <c r="C1473"/>
      <c r="D1473"/>
    </row>
    <row r="1474" spans="2:4" x14ac:dyDescent="0.25">
      <c r="B1474"/>
      <c r="C1474"/>
      <c r="D1474"/>
    </row>
    <row r="1475" spans="2:4" x14ac:dyDescent="0.25">
      <c r="B1475"/>
      <c r="C1475"/>
      <c r="D1475"/>
    </row>
    <row r="1476" spans="2:4" x14ac:dyDescent="0.25">
      <c r="B1476"/>
      <c r="C1476"/>
      <c r="D1476"/>
    </row>
    <row r="1477" spans="2:4" x14ac:dyDescent="0.25">
      <c r="B1477"/>
      <c r="C1477"/>
      <c r="D1477"/>
    </row>
    <row r="1478" spans="2:4" x14ac:dyDescent="0.25">
      <c r="B1478"/>
      <c r="C1478"/>
      <c r="D1478"/>
    </row>
    <row r="1479" spans="2:4" x14ac:dyDescent="0.25">
      <c r="B1479"/>
      <c r="C1479"/>
      <c r="D1479"/>
    </row>
    <row r="1480" spans="2:4" x14ac:dyDescent="0.25">
      <c r="B1480"/>
      <c r="C1480"/>
      <c r="D1480"/>
    </row>
    <row r="1481" spans="2:4" x14ac:dyDescent="0.25">
      <c r="B1481"/>
      <c r="C1481"/>
      <c r="D1481"/>
    </row>
    <row r="1482" spans="2:4" x14ac:dyDescent="0.25">
      <c r="B1482"/>
      <c r="C1482"/>
      <c r="D1482"/>
    </row>
    <row r="1483" spans="2:4" x14ac:dyDescent="0.25">
      <c r="B1483"/>
      <c r="C1483"/>
      <c r="D1483"/>
    </row>
    <row r="1484" spans="2:4" x14ac:dyDescent="0.25">
      <c r="B1484"/>
      <c r="C1484"/>
      <c r="D1484"/>
    </row>
    <row r="1485" spans="2:4" x14ac:dyDescent="0.25">
      <c r="B1485"/>
      <c r="C1485"/>
      <c r="D1485"/>
    </row>
    <row r="1486" spans="2:4" x14ac:dyDescent="0.25">
      <c r="B1486"/>
      <c r="C1486"/>
      <c r="D1486"/>
    </row>
    <row r="1487" spans="2:4" x14ac:dyDescent="0.25">
      <c r="B1487"/>
      <c r="C1487"/>
      <c r="D1487"/>
    </row>
    <row r="1488" spans="2:4" x14ac:dyDescent="0.25">
      <c r="B1488"/>
      <c r="C1488"/>
      <c r="D1488"/>
    </row>
    <row r="1489" spans="2:4" x14ac:dyDescent="0.25">
      <c r="B1489"/>
      <c r="C1489"/>
      <c r="D1489"/>
    </row>
    <row r="1490" spans="2:4" x14ac:dyDescent="0.25">
      <c r="B1490"/>
      <c r="C1490"/>
      <c r="D1490"/>
    </row>
    <row r="1491" spans="2:4" x14ac:dyDescent="0.25">
      <c r="B1491"/>
      <c r="C1491"/>
      <c r="D1491"/>
    </row>
    <row r="1492" spans="2:4" x14ac:dyDescent="0.25">
      <c r="B1492"/>
      <c r="C1492"/>
      <c r="D1492"/>
    </row>
    <row r="1493" spans="2:4" x14ac:dyDescent="0.25">
      <c r="B1493"/>
      <c r="C1493"/>
      <c r="D1493"/>
    </row>
    <row r="1494" spans="2:4" x14ac:dyDescent="0.25">
      <c r="B1494"/>
      <c r="C1494"/>
      <c r="D1494"/>
    </row>
    <row r="1495" spans="2:4" x14ac:dyDescent="0.25">
      <c r="B1495"/>
      <c r="C1495"/>
      <c r="D1495"/>
    </row>
    <row r="1496" spans="2:4" x14ac:dyDescent="0.25">
      <c r="B1496"/>
      <c r="C1496"/>
      <c r="D1496"/>
    </row>
    <row r="1497" spans="2:4" x14ac:dyDescent="0.25">
      <c r="B1497"/>
      <c r="C1497"/>
      <c r="D1497"/>
    </row>
    <row r="1498" spans="2:4" x14ac:dyDescent="0.25">
      <c r="B1498"/>
      <c r="C1498"/>
      <c r="D1498"/>
    </row>
    <row r="1499" spans="2:4" x14ac:dyDescent="0.25">
      <c r="B1499"/>
      <c r="C1499"/>
      <c r="D1499"/>
    </row>
    <row r="1500" spans="2:4" x14ac:dyDescent="0.25">
      <c r="B1500"/>
      <c r="C1500"/>
      <c r="D1500"/>
    </row>
    <row r="1501" spans="2:4" x14ac:dyDescent="0.25">
      <c r="B1501"/>
      <c r="C1501"/>
      <c r="D1501"/>
    </row>
    <row r="1502" spans="2:4" x14ac:dyDescent="0.25">
      <c r="B1502"/>
      <c r="C1502"/>
      <c r="D1502"/>
    </row>
    <row r="1503" spans="2:4" x14ac:dyDescent="0.25">
      <c r="B1503"/>
      <c r="C1503"/>
      <c r="D1503"/>
    </row>
    <row r="1504" spans="2:4" x14ac:dyDescent="0.25">
      <c r="B1504"/>
      <c r="C1504"/>
      <c r="D1504"/>
    </row>
    <row r="1505" spans="2:4" x14ac:dyDescent="0.25">
      <c r="B1505"/>
      <c r="C1505"/>
      <c r="D1505"/>
    </row>
    <row r="1506" spans="2:4" x14ac:dyDescent="0.25">
      <c r="B1506"/>
      <c r="C1506"/>
      <c r="D1506"/>
    </row>
    <row r="1507" spans="2:4" x14ac:dyDescent="0.25">
      <c r="B1507"/>
      <c r="C1507"/>
      <c r="D1507"/>
    </row>
    <row r="1508" spans="2:4" x14ac:dyDescent="0.25">
      <c r="B1508"/>
      <c r="C1508"/>
      <c r="D1508"/>
    </row>
    <row r="1509" spans="2:4" x14ac:dyDescent="0.25">
      <c r="B1509"/>
      <c r="C1509"/>
      <c r="D1509"/>
    </row>
    <row r="1510" spans="2:4" x14ac:dyDescent="0.25">
      <c r="B1510"/>
      <c r="C1510"/>
      <c r="D1510"/>
    </row>
    <row r="1511" spans="2:4" x14ac:dyDescent="0.25">
      <c r="B1511"/>
      <c r="C1511"/>
      <c r="D1511"/>
    </row>
    <row r="1512" spans="2:4" x14ac:dyDescent="0.25">
      <c r="B1512"/>
      <c r="C1512"/>
      <c r="D1512"/>
    </row>
    <row r="1513" spans="2:4" x14ac:dyDescent="0.25">
      <c r="B1513"/>
      <c r="C1513"/>
      <c r="D1513"/>
    </row>
    <row r="1514" spans="2:4" x14ac:dyDescent="0.25">
      <c r="B1514"/>
      <c r="C1514"/>
      <c r="D1514"/>
    </row>
    <row r="1515" spans="2:4" x14ac:dyDescent="0.25">
      <c r="B1515"/>
      <c r="C1515"/>
      <c r="D1515"/>
    </row>
    <row r="1516" spans="2:4" x14ac:dyDescent="0.25">
      <c r="B1516"/>
      <c r="C1516"/>
      <c r="D1516"/>
    </row>
    <row r="1517" spans="2:4" x14ac:dyDescent="0.25">
      <c r="B1517"/>
      <c r="C1517"/>
      <c r="D1517"/>
    </row>
    <row r="1518" spans="2:4" x14ac:dyDescent="0.25">
      <c r="B1518"/>
      <c r="C1518"/>
      <c r="D1518"/>
    </row>
    <row r="1519" spans="2:4" x14ac:dyDescent="0.25">
      <c r="B1519"/>
      <c r="C1519"/>
      <c r="D1519"/>
    </row>
    <row r="1520" spans="2:4" x14ac:dyDescent="0.25">
      <c r="B1520"/>
      <c r="C1520"/>
      <c r="D1520"/>
    </row>
    <row r="1521" spans="2:4" x14ac:dyDescent="0.25">
      <c r="B1521"/>
      <c r="C1521"/>
      <c r="D1521"/>
    </row>
    <row r="1522" spans="2:4" x14ac:dyDescent="0.25">
      <c r="B1522"/>
      <c r="C1522"/>
      <c r="D1522"/>
    </row>
    <row r="1523" spans="2:4" x14ac:dyDescent="0.25">
      <c r="B1523"/>
      <c r="C1523"/>
      <c r="D1523"/>
    </row>
    <row r="1524" spans="2:4" x14ac:dyDescent="0.25">
      <c r="B1524"/>
      <c r="C1524"/>
      <c r="D1524"/>
    </row>
    <row r="1525" spans="2:4" x14ac:dyDescent="0.25">
      <c r="B1525"/>
      <c r="C1525"/>
      <c r="D1525"/>
    </row>
    <row r="1526" spans="2:4" x14ac:dyDescent="0.25">
      <c r="B1526"/>
      <c r="C1526"/>
      <c r="D1526"/>
    </row>
    <row r="1527" spans="2:4" x14ac:dyDescent="0.25">
      <c r="B1527"/>
      <c r="C1527"/>
      <c r="D1527"/>
    </row>
    <row r="1528" spans="2:4" x14ac:dyDescent="0.25">
      <c r="B1528"/>
      <c r="C1528"/>
      <c r="D1528"/>
    </row>
    <row r="1529" spans="2:4" x14ac:dyDescent="0.25">
      <c r="B1529"/>
      <c r="C1529"/>
      <c r="D1529"/>
    </row>
    <row r="1530" spans="2:4" x14ac:dyDescent="0.25">
      <c r="B1530"/>
      <c r="C1530"/>
      <c r="D1530"/>
    </row>
    <row r="1531" spans="2:4" x14ac:dyDescent="0.25">
      <c r="B1531"/>
      <c r="C1531"/>
      <c r="D1531"/>
    </row>
    <row r="1532" spans="2:4" x14ac:dyDescent="0.25">
      <c r="B1532"/>
      <c r="C1532"/>
      <c r="D1532"/>
    </row>
    <row r="1533" spans="2:4" x14ac:dyDescent="0.25">
      <c r="B1533"/>
      <c r="C1533"/>
      <c r="D1533"/>
    </row>
    <row r="1534" spans="2:4" x14ac:dyDescent="0.25">
      <c r="B1534"/>
      <c r="C1534"/>
      <c r="D1534"/>
    </row>
    <row r="1535" spans="2:4" x14ac:dyDescent="0.25">
      <c r="B1535"/>
      <c r="C1535"/>
      <c r="D1535"/>
    </row>
    <row r="1536" spans="2:4" x14ac:dyDescent="0.25">
      <c r="B1536"/>
      <c r="C1536"/>
      <c r="D1536"/>
    </row>
    <row r="1537" spans="2:4" x14ac:dyDescent="0.25">
      <c r="B1537"/>
      <c r="C1537"/>
      <c r="D1537"/>
    </row>
    <row r="1538" spans="2:4" x14ac:dyDescent="0.25">
      <c r="B1538"/>
      <c r="C1538"/>
      <c r="D1538"/>
    </row>
    <row r="1539" spans="2:4" x14ac:dyDescent="0.25">
      <c r="B1539"/>
      <c r="C1539"/>
      <c r="D1539"/>
    </row>
    <row r="1540" spans="2:4" x14ac:dyDescent="0.25">
      <c r="B1540"/>
      <c r="C1540"/>
      <c r="D1540"/>
    </row>
    <row r="1541" spans="2:4" x14ac:dyDescent="0.25">
      <c r="B1541"/>
      <c r="C1541"/>
      <c r="D1541"/>
    </row>
    <row r="1542" spans="2:4" x14ac:dyDescent="0.25">
      <c r="B1542"/>
      <c r="C1542"/>
      <c r="D1542"/>
    </row>
    <row r="1543" spans="2:4" x14ac:dyDescent="0.25">
      <c r="B1543"/>
      <c r="C1543"/>
      <c r="D1543"/>
    </row>
    <row r="1544" spans="2:4" x14ac:dyDescent="0.25">
      <c r="B1544"/>
      <c r="C1544"/>
      <c r="D1544"/>
    </row>
    <row r="1545" spans="2:4" x14ac:dyDescent="0.25">
      <c r="B1545"/>
      <c r="C1545"/>
      <c r="D1545"/>
    </row>
    <row r="1546" spans="2:4" x14ac:dyDescent="0.25">
      <c r="B1546"/>
      <c r="C1546"/>
      <c r="D1546"/>
    </row>
    <row r="1547" spans="2:4" x14ac:dyDescent="0.25">
      <c r="B1547"/>
      <c r="C1547"/>
      <c r="D1547"/>
    </row>
    <row r="1548" spans="2:4" x14ac:dyDescent="0.25">
      <c r="B1548"/>
      <c r="C1548"/>
      <c r="D1548"/>
    </row>
    <row r="1549" spans="2:4" x14ac:dyDescent="0.25">
      <c r="B1549"/>
      <c r="C1549"/>
      <c r="D1549"/>
    </row>
    <row r="1550" spans="2:4" x14ac:dyDescent="0.25">
      <c r="B1550"/>
      <c r="C1550"/>
      <c r="D1550"/>
    </row>
    <row r="1551" spans="2:4" x14ac:dyDescent="0.25">
      <c r="B1551"/>
      <c r="C1551"/>
      <c r="D1551"/>
    </row>
    <row r="1552" spans="2:4" x14ac:dyDescent="0.25">
      <c r="B1552"/>
      <c r="C1552"/>
      <c r="D1552"/>
    </row>
    <row r="1553" spans="2:4" x14ac:dyDescent="0.25">
      <c r="B1553"/>
      <c r="C1553"/>
      <c r="D1553"/>
    </row>
    <row r="1554" spans="2:4" x14ac:dyDescent="0.25">
      <c r="B1554"/>
      <c r="C1554"/>
      <c r="D1554"/>
    </row>
    <row r="1555" spans="2:4" x14ac:dyDescent="0.25">
      <c r="B1555"/>
      <c r="C1555"/>
      <c r="D1555"/>
    </row>
    <row r="1556" spans="2:4" x14ac:dyDescent="0.25">
      <c r="B1556"/>
      <c r="C1556"/>
      <c r="D1556"/>
    </row>
    <row r="1557" spans="2:4" x14ac:dyDescent="0.25">
      <c r="B1557"/>
      <c r="C1557"/>
      <c r="D1557"/>
    </row>
    <row r="1558" spans="2:4" x14ac:dyDescent="0.25">
      <c r="B1558"/>
      <c r="C1558"/>
      <c r="D1558"/>
    </row>
    <row r="1559" spans="2:4" x14ac:dyDescent="0.25">
      <c r="B1559"/>
      <c r="C1559"/>
      <c r="D1559"/>
    </row>
    <row r="1560" spans="2:4" x14ac:dyDescent="0.25">
      <c r="B1560"/>
      <c r="C1560"/>
      <c r="D1560"/>
    </row>
    <row r="1561" spans="2:4" x14ac:dyDescent="0.25">
      <c r="B1561"/>
      <c r="C1561"/>
      <c r="D1561"/>
    </row>
    <row r="1562" spans="2:4" x14ac:dyDescent="0.25">
      <c r="B1562"/>
      <c r="C1562"/>
      <c r="D1562"/>
    </row>
    <row r="1563" spans="2:4" x14ac:dyDescent="0.25">
      <c r="B1563"/>
      <c r="C1563"/>
      <c r="D1563"/>
    </row>
    <row r="1564" spans="2:4" x14ac:dyDescent="0.25">
      <c r="B1564"/>
      <c r="C1564"/>
      <c r="D1564"/>
    </row>
    <row r="1565" spans="2:4" x14ac:dyDescent="0.25">
      <c r="B1565"/>
      <c r="C1565"/>
      <c r="D1565"/>
    </row>
    <row r="1566" spans="2:4" x14ac:dyDescent="0.25">
      <c r="B1566"/>
      <c r="C1566"/>
      <c r="D1566"/>
    </row>
    <row r="1567" spans="2:4" x14ac:dyDescent="0.25">
      <c r="B1567"/>
      <c r="C1567"/>
      <c r="D1567"/>
    </row>
    <row r="1568" spans="2:4" x14ac:dyDescent="0.25">
      <c r="B1568"/>
      <c r="C1568"/>
      <c r="D1568"/>
    </row>
    <row r="1569" spans="2:4" x14ac:dyDescent="0.25">
      <c r="B1569"/>
      <c r="C1569"/>
      <c r="D1569"/>
    </row>
    <row r="1570" spans="2:4" x14ac:dyDescent="0.25">
      <c r="B1570"/>
      <c r="C1570"/>
      <c r="D1570"/>
    </row>
    <row r="1571" spans="2:4" x14ac:dyDescent="0.25">
      <c r="B1571"/>
      <c r="C1571"/>
      <c r="D1571"/>
    </row>
    <row r="1572" spans="2:4" x14ac:dyDescent="0.25">
      <c r="B1572"/>
      <c r="C1572"/>
      <c r="D1572"/>
    </row>
    <row r="1573" spans="2:4" x14ac:dyDescent="0.25">
      <c r="B1573"/>
      <c r="C1573"/>
      <c r="D1573"/>
    </row>
    <row r="1574" spans="2:4" x14ac:dyDescent="0.25">
      <c r="B1574"/>
      <c r="C1574"/>
      <c r="D1574"/>
    </row>
    <row r="1575" spans="2:4" x14ac:dyDescent="0.25">
      <c r="B1575"/>
      <c r="C1575"/>
      <c r="D1575"/>
    </row>
    <row r="1576" spans="2:4" x14ac:dyDescent="0.25">
      <c r="B1576"/>
      <c r="C1576"/>
      <c r="D1576"/>
    </row>
    <row r="1577" spans="2:4" x14ac:dyDescent="0.25">
      <c r="B1577"/>
      <c r="C1577"/>
      <c r="D1577"/>
    </row>
    <row r="1578" spans="2:4" x14ac:dyDescent="0.25">
      <c r="B1578"/>
      <c r="C1578"/>
      <c r="D1578"/>
    </row>
    <row r="1579" spans="2:4" x14ac:dyDescent="0.25">
      <c r="B1579"/>
      <c r="C1579"/>
      <c r="D1579"/>
    </row>
    <row r="1580" spans="2:4" x14ac:dyDescent="0.25">
      <c r="B1580"/>
      <c r="C1580"/>
      <c r="D1580"/>
    </row>
    <row r="1581" spans="2:4" x14ac:dyDescent="0.25">
      <c r="B1581"/>
      <c r="C1581"/>
      <c r="D1581"/>
    </row>
    <row r="1582" spans="2:4" x14ac:dyDescent="0.25">
      <c r="B1582"/>
      <c r="C1582"/>
      <c r="D1582"/>
    </row>
    <row r="1583" spans="2:4" x14ac:dyDescent="0.25">
      <c r="B1583"/>
      <c r="C1583"/>
      <c r="D1583"/>
    </row>
    <row r="1584" spans="2:4" x14ac:dyDescent="0.25">
      <c r="B1584"/>
      <c r="C1584"/>
      <c r="D1584"/>
    </row>
    <row r="1585" spans="2:4" x14ac:dyDescent="0.25">
      <c r="B1585"/>
      <c r="C1585"/>
      <c r="D1585"/>
    </row>
    <row r="1586" spans="2:4" x14ac:dyDescent="0.25">
      <c r="B1586"/>
      <c r="C1586"/>
      <c r="D1586"/>
    </row>
    <row r="1587" spans="2:4" x14ac:dyDescent="0.25">
      <c r="B1587"/>
      <c r="C1587"/>
      <c r="D1587"/>
    </row>
    <row r="1588" spans="2:4" x14ac:dyDescent="0.25">
      <c r="B1588"/>
      <c r="C1588"/>
      <c r="D1588"/>
    </row>
    <row r="1589" spans="2:4" x14ac:dyDescent="0.25">
      <c r="B1589"/>
      <c r="C1589"/>
      <c r="D1589"/>
    </row>
    <row r="1590" spans="2:4" x14ac:dyDescent="0.25">
      <c r="B1590"/>
      <c r="C1590"/>
      <c r="D1590"/>
    </row>
    <row r="1591" spans="2:4" x14ac:dyDescent="0.25">
      <c r="B1591"/>
      <c r="C1591"/>
      <c r="D1591"/>
    </row>
    <row r="1592" spans="2:4" x14ac:dyDescent="0.25">
      <c r="B1592"/>
      <c r="C1592"/>
      <c r="D1592"/>
    </row>
    <row r="1593" spans="2:4" x14ac:dyDescent="0.25">
      <c r="B1593"/>
      <c r="C1593"/>
      <c r="D1593"/>
    </row>
    <row r="1594" spans="2:4" x14ac:dyDescent="0.25">
      <c r="B1594"/>
      <c r="C1594"/>
      <c r="D1594"/>
    </row>
    <row r="1595" spans="2:4" x14ac:dyDescent="0.25">
      <c r="B1595"/>
      <c r="C1595"/>
      <c r="D1595"/>
    </row>
    <row r="1596" spans="2:4" x14ac:dyDescent="0.25">
      <c r="B1596"/>
      <c r="C1596"/>
      <c r="D1596"/>
    </row>
    <row r="1597" spans="2:4" x14ac:dyDescent="0.25">
      <c r="B1597"/>
      <c r="C1597"/>
      <c r="D1597"/>
    </row>
    <row r="1598" spans="2:4" x14ac:dyDescent="0.25">
      <c r="B1598"/>
      <c r="C1598"/>
      <c r="D1598"/>
    </row>
    <row r="1599" spans="2:4" x14ac:dyDescent="0.25">
      <c r="B1599"/>
      <c r="C1599"/>
      <c r="D1599"/>
    </row>
    <row r="1600" spans="2:4" x14ac:dyDescent="0.25">
      <c r="B1600"/>
      <c r="C1600"/>
      <c r="D1600"/>
    </row>
    <row r="1601" spans="2:4" x14ac:dyDescent="0.25">
      <c r="B1601"/>
      <c r="C1601"/>
      <c r="D1601"/>
    </row>
    <row r="1602" spans="2:4" x14ac:dyDescent="0.25">
      <c r="B1602"/>
      <c r="C1602"/>
      <c r="D1602"/>
    </row>
    <row r="1603" spans="2:4" x14ac:dyDescent="0.25">
      <c r="B1603"/>
      <c r="C1603"/>
      <c r="D1603"/>
    </row>
    <row r="1604" spans="2:4" x14ac:dyDescent="0.25">
      <c r="B1604"/>
      <c r="C1604"/>
      <c r="D1604"/>
    </row>
    <row r="1605" spans="2:4" x14ac:dyDescent="0.25">
      <c r="B1605"/>
      <c r="C1605"/>
      <c r="D1605"/>
    </row>
    <row r="1606" spans="2:4" x14ac:dyDescent="0.25">
      <c r="B1606"/>
      <c r="C1606"/>
      <c r="D1606"/>
    </row>
    <row r="1607" spans="2:4" x14ac:dyDescent="0.25">
      <c r="B1607"/>
      <c r="C1607"/>
      <c r="D1607"/>
    </row>
    <row r="1608" spans="2:4" x14ac:dyDescent="0.25">
      <c r="B1608"/>
      <c r="C1608"/>
      <c r="D1608"/>
    </row>
    <row r="1609" spans="2:4" x14ac:dyDescent="0.25">
      <c r="B1609"/>
      <c r="C1609"/>
      <c r="D1609"/>
    </row>
    <row r="1610" spans="2:4" x14ac:dyDescent="0.25">
      <c r="B1610"/>
      <c r="C1610"/>
      <c r="D1610"/>
    </row>
    <row r="1611" spans="2:4" x14ac:dyDescent="0.25">
      <c r="B1611"/>
      <c r="C1611"/>
      <c r="D1611"/>
    </row>
    <row r="1612" spans="2:4" x14ac:dyDescent="0.25">
      <c r="B1612"/>
      <c r="C1612"/>
      <c r="D1612"/>
    </row>
    <row r="1613" spans="2:4" x14ac:dyDescent="0.25">
      <c r="B1613"/>
      <c r="C1613"/>
      <c r="D1613"/>
    </row>
    <row r="1614" spans="2:4" x14ac:dyDescent="0.25">
      <c r="B1614"/>
      <c r="C1614"/>
      <c r="D1614"/>
    </row>
    <row r="1615" spans="2:4" x14ac:dyDescent="0.25">
      <c r="B1615"/>
      <c r="C1615"/>
      <c r="D1615"/>
    </row>
    <row r="1616" spans="2:4" x14ac:dyDescent="0.25">
      <c r="B1616"/>
      <c r="C1616"/>
      <c r="D1616"/>
    </row>
    <row r="1617" spans="2:4" x14ac:dyDescent="0.25">
      <c r="B1617"/>
      <c r="C1617"/>
      <c r="D1617"/>
    </row>
    <row r="1618" spans="2:4" x14ac:dyDescent="0.25">
      <c r="B1618"/>
      <c r="C1618"/>
      <c r="D1618"/>
    </row>
    <row r="1619" spans="2:4" x14ac:dyDescent="0.25">
      <c r="B1619"/>
      <c r="C1619"/>
      <c r="D1619"/>
    </row>
    <row r="1620" spans="2:4" x14ac:dyDescent="0.25">
      <c r="B1620"/>
      <c r="C1620"/>
      <c r="D1620"/>
    </row>
    <row r="1621" spans="2:4" x14ac:dyDescent="0.25">
      <c r="B1621"/>
      <c r="C1621"/>
      <c r="D1621"/>
    </row>
    <row r="1622" spans="2:4" x14ac:dyDescent="0.25">
      <c r="B1622"/>
      <c r="C1622"/>
      <c r="D1622"/>
    </row>
    <row r="1623" spans="2:4" x14ac:dyDescent="0.25">
      <c r="B1623"/>
      <c r="C1623"/>
      <c r="D1623"/>
    </row>
    <row r="1624" spans="2:4" x14ac:dyDescent="0.25">
      <c r="B1624"/>
      <c r="C1624"/>
      <c r="D1624"/>
    </row>
    <row r="1625" spans="2:4" x14ac:dyDescent="0.25">
      <c r="B1625"/>
      <c r="C1625"/>
      <c r="D1625"/>
    </row>
    <row r="1626" spans="2:4" x14ac:dyDescent="0.25">
      <c r="B1626"/>
      <c r="C1626"/>
      <c r="D1626"/>
    </row>
    <row r="1627" spans="2:4" x14ac:dyDescent="0.25">
      <c r="B1627"/>
      <c r="C1627"/>
      <c r="D1627"/>
    </row>
    <row r="1628" spans="2:4" x14ac:dyDescent="0.25">
      <c r="B1628"/>
      <c r="C1628"/>
      <c r="D1628"/>
    </row>
    <row r="1629" spans="2:4" x14ac:dyDescent="0.25">
      <c r="B1629"/>
      <c r="C1629"/>
      <c r="D1629"/>
    </row>
    <row r="1630" spans="2:4" x14ac:dyDescent="0.25">
      <c r="B1630"/>
      <c r="C1630"/>
      <c r="D1630"/>
    </row>
    <row r="1631" spans="2:4" x14ac:dyDescent="0.25">
      <c r="B1631"/>
      <c r="C1631"/>
      <c r="D1631"/>
    </row>
    <row r="1632" spans="2:4" x14ac:dyDescent="0.25">
      <c r="B1632"/>
      <c r="C1632"/>
      <c r="D1632"/>
    </row>
    <row r="1633" spans="2:4" x14ac:dyDescent="0.25">
      <c r="B1633"/>
      <c r="C1633"/>
      <c r="D1633"/>
    </row>
    <row r="1634" spans="2:4" x14ac:dyDescent="0.25">
      <c r="B1634"/>
      <c r="C1634"/>
      <c r="D1634"/>
    </row>
    <row r="1635" spans="2:4" x14ac:dyDescent="0.25">
      <c r="B1635"/>
      <c r="C1635"/>
      <c r="D1635"/>
    </row>
    <row r="1636" spans="2:4" x14ac:dyDescent="0.25">
      <c r="B1636"/>
      <c r="C1636"/>
      <c r="D1636"/>
    </row>
    <row r="1637" spans="2:4" x14ac:dyDescent="0.25">
      <c r="B1637"/>
      <c r="C1637"/>
      <c r="D1637"/>
    </row>
    <row r="1638" spans="2:4" x14ac:dyDescent="0.25">
      <c r="B1638"/>
      <c r="C1638"/>
      <c r="D1638"/>
    </row>
    <row r="1639" spans="2:4" x14ac:dyDescent="0.25">
      <c r="B1639"/>
      <c r="C1639"/>
      <c r="D1639"/>
    </row>
    <row r="1640" spans="2:4" x14ac:dyDescent="0.25">
      <c r="B1640"/>
      <c r="C1640"/>
      <c r="D1640"/>
    </row>
    <row r="1641" spans="2:4" x14ac:dyDescent="0.25">
      <c r="B1641"/>
      <c r="C1641"/>
      <c r="D1641"/>
    </row>
    <row r="1642" spans="2:4" x14ac:dyDescent="0.25">
      <c r="B1642"/>
      <c r="C1642"/>
      <c r="D1642"/>
    </row>
    <row r="1643" spans="2:4" x14ac:dyDescent="0.25">
      <c r="B1643"/>
      <c r="C1643"/>
      <c r="D1643"/>
    </row>
    <row r="1644" spans="2:4" x14ac:dyDescent="0.25">
      <c r="B1644"/>
      <c r="C1644"/>
      <c r="D1644"/>
    </row>
    <row r="1645" spans="2:4" x14ac:dyDescent="0.25">
      <c r="B1645"/>
      <c r="C1645"/>
      <c r="D1645"/>
    </row>
    <row r="1646" spans="2:4" x14ac:dyDescent="0.25">
      <c r="B1646"/>
      <c r="C1646"/>
      <c r="D1646"/>
    </row>
    <row r="1647" spans="2:4" x14ac:dyDescent="0.25">
      <c r="B1647"/>
      <c r="C1647"/>
      <c r="D1647"/>
    </row>
    <row r="1648" spans="2:4" x14ac:dyDescent="0.25">
      <c r="B1648"/>
      <c r="C1648"/>
      <c r="D1648"/>
    </row>
    <row r="1649" spans="2:4" x14ac:dyDescent="0.25">
      <c r="B1649"/>
      <c r="C1649"/>
      <c r="D1649"/>
    </row>
    <row r="1650" spans="2:4" x14ac:dyDescent="0.25">
      <c r="B1650"/>
      <c r="C1650"/>
      <c r="D1650"/>
    </row>
    <row r="1651" spans="2:4" x14ac:dyDescent="0.25">
      <c r="B1651"/>
      <c r="C1651"/>
      <c r="D1651"/>
    </row>
    <row r="1652" spans="2:4" x14ac:dyDescent="0.25">
      <c r="B1652"/>
      <c r="C1652"/>
      <c r="D1652"/>
    </row>
    <row r="1653" spans="2:4" x14ac:dyDescent="0.25">
      <c r="B1653"/>
      <c r="C1653"/>
      <c r="D1653"/>
    </row>
    <row r="1654" spans="2:4" x14ac:dyDescent="0.25">
      <c r="B1654"/>
      <c r="C1654"/>
      <c r="D1654"/>
    </row>
    <row r="1655" spans="2:4" x14ac:dyDescent="0.25">
      <c r="B1655"/>
      <c r="C1655"/>
      <c r="D1655"/>
    </row>
    <row r="1656" spans="2:4" x14ac:dyDescent="0.25">
      <c r="B1656"/>
      <c r="C1656"/>
      <c r="D1656"/>
    </row>
    <row r="1657" spans="2:4" x14ac:dyDescent="0.25">
      <c r="B1657"/>
      <c r="C1657"/>
      <c r="D1657"/>
    </row>
    <row r="1658" spans="2:4" x14ac:dyDescent="0.25">
      <c r="B1658"/>
      <c r="C1658"/>
      <c r="D1658"/>
    </row>
    <row r="1659" spans="2:4" x14ac:dyDescent="0.25">
      <c r="B1659"/>
      <c r="C1659"/>
      <c r="D1659"/>
    </row>
    <row r="1660" spans="2:4" x14ac:dyDescent="0.25">
      <c r="B1660"/>
      <c r="C1660"/>
      <c r="D1660"/>
    </row>
    <row r="1661" spans="2:4" x14ac:dyDescent="0.25">
      <c r="B1661"/>
      <c r="C1661"/>
      <c r="D1661"/>
    </row>
    <row r="1662" spans="2:4" x14ac:dyDescent="0.25">
      <c r="B1662"/>
      <c r="C1662"/>
      <c r="D1662"/>
    </row>
    <row r="1663" spans="2:4" x14ac:dyDescent="0.25">
      <c r="B1663"/>
      <c r="C1663"/>
      <c r="D1663"/>
    </row>
    <row r="1664" spans="2:4" x14ac:dyDescent="0.25">
      <c r="B1664"/>
      <c r="C1664"/>
      <c r="D1664"/>
    </row>
    <row r="1665" spans="2:4" x14ac:dyDescent="0.25">
      <c r="B1665"/>
      <c r="C1665"/>
      <c r="D1665"/>
    </row>
    <row r="1666" spans="2:4" x14ac:dyDescent="0.25">
      <c r="B1666"/>
      <c r="C1666"/>
      <c r="D1666"/>
    </row>
    <row r="1667" spans="2:4" x14ac:dyDescent="0.25">
      <c r="B1667"/>
      <c r="C1667"/>
      <c r="D1667"/>
    </row>
    <row r="1668" spans="2:4" x14ac:dyDescent="0.25">
      <c r="B1668"/>
      <c r="C1668"/>
      <c r="D1668"/>
    </row>
    <row r="1669" spans="2:4" x14ac:dyDescent="0.25">
      <c r="B1669"/>
      <c r="C1669"/>
      <c r="D1669"/>
    </row>
    <row r="1670" spans="2:4" x14ac:dyDescent="0.25">
      <c r="B1670"/>
      <c r="C1670"/>
      <c r="D1670"/>
    </row>
    <row r="1671" spans="2:4" x14ac:dyDescent="0.25">
      <c r="B1671"/>
      <c r="C1671"/>
      <c r="D1671"/>
    </row>
    <row r="1672" spans="2:4" x14ac:dyDescent="0.25">
      <c r="B1672"/>
      <c r="C1672"/>
      <c r="D1672"/>
    </row>
    <row r="1673" spans="2:4" x14ac:dyDescent="0.25">
      <c r="B1673"/>
      <c r="C1673"/>
      <c r="D1673"/>
    </row>
    <row r="1674" spans="2:4" x14ac:dyDescent="0.25">
      <c r="B1674"/>
      <c r="C1674"/>
      <c r="D1674"/>
    </row>
    <row r="1675" spans="2:4" x14ac:dyDescent="0.25">
      <c r="B1675"/>
      <c r="C1675"/>
      <c r="D1675"/>
    </row>
    <row r="1676" spans="2:4" x14ac:dyDescent="0.25">
      <c r="B1676"/>
      <c r="C1676"/>
      <c r="D1676"/>
    </row>
    <row r="1677" spans="2:4" x14ac:dyDescent="0.25">
      <c r="B1677"/>
      <c r="C1677"/>
      <c r="D1677"/>
    </row>
    <row r="1678" spans="2:4" x14ac:dyDescent="0.25">
      <c r="B1678"/>
      <c r="C1678"/>
      <c r="D1678"/>
    </row>
    <row r="1679" spans="2:4" x14ac:dyDescent="0.25">
      <c r="B1679"/>
      <c r="C1679"/>
      <c r="D1679"/>
    </row>
    <row r="1680" spans="2:4" x14ac:dyDescent="0.25">
      <c r="B1680"/>
      <c r="C1680"/>
      <c r="D1680"/>
    </row>
    <row r="1681" spans="2:4" x14ac:dyDescent="0.25">
      <c r="B1681"/>
      <c r="C1681"/>
      <c r="D1681"/>
    </row>
    <row r="1682" spans="2:4" x14ac:dyDescent="0.25">
      <c r="B1682"/>
      <c r="C1682"/>
      <c r="D1682"/>
    </row>
    <row r="1683" spans="2:4" x14ac:dyDescent="0.25">
      <c r="B1683"/>
      <c r="C1683"/>
      <c r="D1683"/>
    </row>
    <row r="1684" spans="2:4" x14ac:dyDescent="0.25">
      <c r="B1684"/>
      <c r="C1684"/>
      <c r="D1684"/>
    </row>
    <row r="1685" spans="2:4" x14ac:dyDescent="0.25">
      <c r="B1685"/>
      <c r="C1685"/>
      <c r="D1685"/>
    </row>
    <row r="1686" spans="2:4" x14ac:dyDescent="0.25">
      <c r="B1686"/>
      <c r="C1686"/>
      <c r="D1686"/>
    </row>
    <row r="1687" spans="2:4" x14ac:dyDescent="0.25">
      <c r="B1687"/>
      <c r="C1687"/>
      <c r="D1687"/>
    </row>
    <row r="1688" spans="2:4" x14ac:dyDescent="0.25">
      <c r="B1688"/>
      <c r="C1688"/>
      <c r="D1688"/>
    </row>
    <row r="1689" spans="2:4" x14ac:dyDescent="0.25">
      <c r="B1689"/>
      <c r="C1689"/>
      <c r="D1689"/>
    </row>
    <row r="1690" spans="2:4" x14ac:dyDescent="0.25">
      <c r="B1690"/>
      <c r="C1690"/>
      <c r="D1690"/>
    </row>
    <row r="1691" spans="2:4" x14ac:dyDescent="0.25">
      <c r="B1691"/>
      <c r="C1691"/>
      <c r="D1691"/>
    </row>
    <row r="1692" spans="2:4" x14ac:dyDescent="0.25">
      <c r="B1692"/>
      <c r="C1692"/>
      <c r="D1692"/>
    </row>
    <row r="1693" spans="2:4" x14ac:dyDescent="0.25">
      <c r="B1693"/>
      <c r="C1693"/>
      <c r="D1693"/>
    </row>
    <row r="1694" spans="2:4" x14ac:dyDescent="0.25">
      <c r="B1694"/>
      <c r="C1694"/>
      <c r="D1694"/>
    </row>
    <row r="1695" spans="2:4" x14ac:dyDescent="0.25">
      <c r="B1695"/>
      <c r="C1695"/>
      <c r="D1695"/>
    </row>
    <row r="1696" spans="2:4" x14ac:dyDescent="0.25">
      <c r="B1696"/>
      <c r="C1696"/>
      <c r="D1696"/>
    </row>
    <row r="1697" spans="2:4" x14ac:dyDescent="0.25">
      <c r="B1697"/>
      <c r="C1697"/>
      <c r="D1697"/>
    </row>
    <row r="1698" spans="2:4" x14ac:dyDescent="0.25">
      <c r="B1698"/>
      <c r="C1698"/>
      <c r="D1698"/>
    </row>
    <row r="1699" spans="2:4" x14ac:dyDescent="0.25">
      <c r="B1699"/>
      <c r="C1699"/>
      <c r="D1699"/>
    </row>
    <row r="1700" spans="2:4" x14ac:dyDescent="0.25">
      <c r="B1700"/>
      <c r="C1700"/>
      <c r="D1700"/>
    </row>
    <row r="1701" spans="2:4" x14ac:dyDescent="0.25">
      <c r="B1701"/>
      <c r="C1701"/>
      <c r="D1701"/>
    </row>
    <row r="1702" spans="2:4" x14ac:dyDescent="0.25">
      <c r="B1702"/>
      <c r="C1702"/>
      <c r="D1702"/>
    </row>
    <row r="1703" spans="2:4" x14ac:dyDescent="0.25">
      <c r="B1703"/>
      <c r="C1703"/>
      <c r="D1703"/>
    </row>
    <row r="1704" spans="2:4" x14ac:dyDescent="0.25">
      <c r="B1704"/>
      <c r="C1704"/>
      <c r="D1704"/>
    </row>
    <row r="1705" spans="2:4" x14ac:dyDescent="0.25">
      <c r="B1705"/>
      <c r="C1705"/>
      <c r="D1705"/>
    </row>
    <row r="1706" spans="2:4" x14ac:dyDescent="0.25">
      <c r="B1706"/>
      <c r="C1706"/>
      <c r="D1706"/>
    </row>
    <row r="1707" spans="2:4" x14ac:dyDescent="0.25">
      <c r="B1707"/>
      <c r="C1707"/>
      <c r="D1707"/>
    </row>
    <row r="1708" spans="2:4" x14ac:dyDescent="0.25">
      <c r="B1708"/>
      <c r="C1708"/>
      <c r="D1708"/>
    </row>
    <row r="1709" spans="2:4" x14ac:dyDescent="0.25">
      <c r="B1709"/>
      <c r="C1709"/>
      <c r="D1709"/>
    </row>
    <row r="1710" spans="2:4" x14ac:dyDescent="0.25">
      <c r="B1710"/>
      <c r="C1710"/>
      <c r="D1710"/>
    </row>
    <row r="1711" spans="2:4" x14ac:dyDescent="0.25">
      <c r="B1711"/>
      <c r="C1711"/>
      <c r="D1711"/>
    </row>
    <row r="1712" spans="2:4" x14ac:dyDescent="0.25">
      <c r="B1712"/>
      <c r="C1712"/>
      <c r="D1712"/>
    </row>
    <row r="1713" spans="2:4" x14ac:dyDescent="0.25">
      <c r="B1713"/>
      <c r="C1713"/>
      <c r="D1713"/>
    </row>
    <row r="1714" spans="2:4" x14ac:dyDescent="0.25">
      <c r="B1714"/>
      <c r="C1714"/>
      <c r="D1714"/>
    </row>
    <row r="1715" spans="2:4" x14ac:dyDescent="0.25">
      <c r="B1715"/>
      <c r="C1715"/>
      <c r="D1715"/>
    </row>
    <row r="1716" spans="2:4" x14ac:dyDescent="0.25">
      <c r="B1716"/>
      <c r="C1716"/>
      <c r="D1716"/>
    </row>
    <row r="1717" spans="2:4" x14ac:dyDescent="0.25">
      <c r="B1717"/>
      <c r="C1717"/>
      <c r="D1717"/>
    </row>
    <row r="1718" spans="2:4" x14ac:dyDescent="0.25">
      <c r="B1718"/>
      <c r="C1718"/>
      <c r="D1718"/>
    </row>
    <row r="1719" spans="2:4" x14ac:dyDescent="0.25">
      <c r="B1719"/>
      <c r="C1719"/>
      <c r="D1719"/>
    </row>
    <row r="1720" spans="2:4" x14ac:dyDescent="0.25">
      <c r="B1720"/>
      <c r="C1720"/>
      <c r="D1720"/>
    </row>
    <row r="1721" spans="2:4" x14ac:dyDescent="0.25">
      <c r="B1721"/>
      <c r="C1721"/>
      <c r="D1721"/>
    </row>
    <row r="1722" spans="2:4" x14ac:dyDescent="0.25">
      <c r="B1722"/>
      <c r="C1722"/>
      <c r="D1722"/>
    </row>
    <row r="1723" spans="2:4" x14ac:dyDescent="0.25">
      <c r="B1723"/>
      <c r="C1723"/>
      <c r="D1723"/>
    </row>
    <row r="1724" spans="2:4" x14ac:dyDescent="0.25">
      <c r="B1724"/>
      <c r="C1724"/>
      <c r="D1724"/>
    </row>
    <row r="1725" spans="2:4" x14ac:dyDescent="0.25">
      <c r="B1725"/>
      <c r="C1725"/>
      <c r="D1725"/>
    </row>
    <row r="1726" spans="2:4" x14ac:dyDescent="0.25">
      <c r="B1726"/>
      <c r="C1726"/>
      <c r="D1726"/>
    </row>
    <row r="1727" spans="2:4" x14ac:dyDescent="0.25">
      <c r="B1727"/>
      <c r="C1727"/>
      <c r="D1727"/>
    </row>
    <row r="1728" spans="2:4" x14ac:dyDescent="0.25">
      <c r="B1728"/>
      <c r="C1728"/>
      <c r="D1728"/>
    </row>
    <row r="1729" spans="2:4" x14ac:dyDescent="0.25">
      <c r="B1729"/>
      <c r="C1729"/>
      <c r="D1729"/>
    </row>
    <row r="1730" spans="2:4" x14ac:dyDescent="0.25">
      <c r="B1730"/>
      <c r="C1730"/>
      <c r="D1730"/>
    </row>
    <row r="1731" spans="2:4" x14ac:dyDescent="0.25">
      <c r="B1731"/>
      <c r="C1731"/>
      <c r="D1731"/>
    </row>
    <row r="1732" spans="2:4" x14ac:dyDescent="0.25">
      <c r="B1732"/>
      <c r="C1732"/>
      <c r="D1732"/>
    </row>
    <row r="1733" spans="2:4" x14ac:dyDescent="0.25">
      <c r="B1733"/>
      <c r="C1733"/>
      <c r="D1733"/>
    </row>
    <row r="1734" spans="2:4" x14ac:dyDescent="0.25">
      <c r="B1734"/>
      <c r="C1734"/>
      <c r="D1734"/>
    </row>
    <row r="1735" spans="2:4" x14ac:dyDescent="0.25">
      <c r="B1735"/>
      <c r="C1735"/>
      <c r="D1735"/>
    </row>
    <row r="1736" spans="2:4" x14ac:dyDescent="0.25">
      <c r="B1736"/>
      <c r="C1736"/>
      <c r="D1736"/>
    </row>
    <row r="1737" spans="2:4" x14ac:dyDescent="0.25">
      <c r="B1737"/>
      <c r="C1737"/>
      <c r="D1737"/>
    </row>
    <row r="1738" spans="2:4" x14ac:dyDescent="0.25">
      <c r="B1738"/>
      <c r="C1738"/>
      <c r="D1738"/>
    </row>
    <row r="1739" spans="2:4" x14ac:dyDescent="0.25">
      <c r="B1739"/>
      <c r="C1739"/>
      <c r="D1739"/>
    </row>
    <row r="1740" spans="2:4" x14ac:dyDescent="0.25">
      <c r="B1740"/>
      <c r="C1740"/>
      <c r="D1740"/>
    </row>
    <row r="1741" spans="2:4" x14ac:dyDescent="0.25">
      <c r="B1741"/>
      <c r="C1741"/>
      <c r="D1741"/>
    </row>
    <row r="1742" spans="2:4" x14ac:dyDescent="0.25">
      <c r="B1742"/>
      <c r="C1742"/>
      <c r="D1742"/>
    </row>
    <row r="1743" spans="2:4" x14ac:dyDescent="0.25">
      <c r="B1743"/>
      <c r="C1743"/>
      <c r="D1743"/>
    </row>
    <row r="1744" spans="2:4" x14ac:dyDescent="0.25">
      <c r="B1744"/>
      <c r="C1744"/>
      <c r="D1744"/>
    </row>
    <row r="1745" spans="2:4" x14ac:dyDescent="0.25">
      <c r="B1745"/>
      <c r="C1745"/>
      <c r="D1745"/>
    </row>
    <row r="1746" spans="2:4" x14ac:dyDescent="0.25">
      <c r="B1746"/>
      <c r="C1746"/>
      <c r="D1746"/>
    </row>
    <row r="1747" spans="2:4" x14ac:dyDescent="0.25">
      <c r="B1747"/>
      <c r="C1747"/>
      <c r="D1747"/>
    </row>
    <row r="1748" spans="2:4" x14ac:dyDescent="0.25">
      <c r="B1748"/>
      <c r="C1748"/>
      <c r="D1748"/>
    </row>
    <row r="1749" spans="2:4" x14ac:dyDescent="0.25">
      <c r="B1749"/>
      <c r="C1749"/>
      <c r="D1749"/>
    </row>
    <row r="1750" spans="2:4" x14ac:dyDescent="0.25">
      <c r="B1750"/>
      <c r="C1750"/>
      <c r="D1750"/>
    </row>
    <row r="1751" spans="2:4" x14ac:dyDescent="0.25">
      <c r="B1751"/>
      <c r="C1751"/>
      <c r="D1751"/>
    </row>
    <row r="1752" spans="2:4" x14ac:dyDescent="0.25">
      <c r="B1752"/>
      <c r="C1752"/>
      <c r="D1752"/>
    </row>
    <row r="1753" spans="2:4" x14ac:dyDescent="0.25">
      <c r="B1753"/>
      <c r="C1753"/>
      <c r="D1753"/>
    </row>
    <row r="1754" spans="2:4" x14ac:dyDescent="0.25">
      <c r="B1754"/>
      <c r="C1754"/>
      <c r="D1754"/>
    </row>
    <row r="1755" spans="2:4" x14ac:dyDescent="0.25">
      <c r="B1755"/>
      <c r="C1755"/>
      <c r="D1755"/>
    </row>
    <row r="1756" spans="2:4" x14ac:dyDescent="0.25">
      <c r="B1756"/>
      <c r="C1756"/>
      <c r="D1756"/>
    </row>
    <row r="1757" spans="2:4" x14ac:dyDescent="0.25">
      <c r="B1757"/>
      <c r="C1757"/>
      <c r="D1757"/>
    </row>
    <row r="1758" spans="2:4" x14ac:dyDescent="0.25">
      <c r="B1758"/>
      <c r="C1758"/>
      <c r="D1758"/>
    </row>
    <row r="1759" spans="2:4" x14ac:dyDescent="0.25">
      <c r="B1759"/>
      <c r="C1759"/>
      <c r="D1759"/>
    </row>
    <row r="1760" spans="2:4" x14ac:dyDescent="0.25">
      <c r="B1760"/>
      <c r="C1760"/>
      <c r="D1760"/>
    </row>
    <row r="1761" spans="2:4" x14ac:dyDescent="0.25">
      <c r="B1761"/>
      <c r="C1761"/>
      <c r="D1761"/>
    </row>
    <row r="1762" spans="2:4" x14ac:dyDescent="0.25">
      <c r="B1762"/>
      <c r="C1762"/>
      <c r="D1762"/>
    </row>
    <row r="1763" spans="2:4" x14ac:dyDescent="0.25">
      <c r="B1763"/>
      <c r="C1763"/>
      <c r="D1763"/>
    </row>
    <row r="1764" spans="2:4" x14ac:dyDescent="0.25">
      <c r="B1764"/>
      <c r="C1764"/>
      <c r="D1764"/>
    </row>
    <row r="1765" spans="2:4" x14ac:dyDescent="0.25">
      <c r="B1765"/>
      <c r="C1765"/>
      <c r="D1765"/>
    </row>
    <row r="1766" spans="2:4" x14ac:dyDescent="0.25">
      <c r="B1766"/>
      <c r="C1766"/>
      <c r="D1766"/>
    </row>
    <row r="1767" spans="2:4" x14ac:dyDescent="0.25">
      <c r="B1767"/>
      <c r="C1767"/>
      <c r="D1767"/>
    </row>
    <row r="1768" spans="2:4" x14ac:dyDescent="0.25">
      <c r="B1768"/>
      <c r="C1768"/>
      <c r="D1768"/>
    </row>
    <row r="1769" spans="2:4" x14ac:dyDescent="0.25">
      <c r="B1769"/>
      <c r="C1769"/>
      <c r="D1769"/>
    </row>
    <row r="1770" spans="2:4" x14ac:dyDescent="0.25">
      <c r="B1770"/>
      <c r="C1770"/>
      <c r="D1770"/>
    </row>
    <row r="1771" spans="2:4" x14ac:dyDescent="0.25">
      <c r="B1771"/>
      <c r="C1771"/>
      <c r="D1771"/>
    </row>
    <row r="1772" spans="2:4" x14ac:dyDescent="0.25">
      <c r="B1772"/>
      <c r="C1772"/>
      <c r="D1772"/>
    </row>
    <row r="1773" spans="2:4" x14ac:dyDescent="0.25">
      <c r="B1773"/>
      <c r="C1773"/>
      <c r="D1773"/>
    </row>
    <row r="1774" spans="2:4" x14ac:dyDescent="0.25">
      <c r="B1774"/>
      <c r="C1774"/>
      <c r="D1774"/>
    </row>
    <row r="1775" spans="2:4" x14ac:dyDescent="0.25">
      <c r="B1775"/>
      <c r="C1775"/>
      <c r="D1775"/>
    </row>
    <row r="1776" spans="2:4" x14ac:dyDescent="0.25">
      <c r="B1776"/>
      <c r="C1776"/>
      <c r="D1776"/>
    </row>
    <row r="1777" spans="2:4" x14ac:dyDescent="0.25">
      <c r="B1777"/>
      <c r="C1777"/>
      <c r="D1777"/>
    </row>
    <row r="1778" spans="2:4" x14ac:dyDescent="0.25">
      <c r="B1778"/>
      <c r="C1778"/>
      <c r="D1778"/>
    </row>
    <row r="1779" spans="2:4" x14ac:dyDescent="0.25">
      <c r="B1779"/>
      <c r="C1779"/>
      <c r="D1779"/>
    </row>
    <row r="1780" spans="2:4" x14ac:dyDescent="0.25">
      <c r="B1780"/>
      <c r="C1780"/>
      <c r="D1780"/>
    </row>
    <row r="1781" spans="2:4" x14ac:dyDescent="0.25">
      <c r="B1781"/>
      <c r="C1781"/>
      <c r="D1781"/>
    </row>
    <row r="1782" spans="2:4" x14ac:dyDescent="0.25">
      <c r="B1782"/>
      <c r="C1782"/>
      <c r="D1782"/>
    </row>
    <row r="1783" spans="2:4" x14ac:dyDescent="0.25">
      <c r="B1783"/>
      <c r="C1783"/>
      <c r="D1783"/>
    </row>
    <row r="1784" spans="2:4" x14ac:dyDescent="0.25">
      <c r="B1784"/>
      <c r="C1784"/>
      <c r="D1784"/>
    </row>
    <row r="1785" spans="2:4" x14ac:dyDescent="0.25">
      <c r="B1785"/>
      <c r="C1785"/>
      <c r="D1785"/>
    </row>
    <row r="1786" spans="2:4" x14ac:dyDescent="0.25">
      <c r="B1786"/>
      <c r="C1786"/>
      <c r="D1786"/>
    </row>
    <row r="1787" spans="2:4" x14ac:dyDescent="0.25">
      <c r="B1787"/>
      <c r="C1787"/>
      <c r="D1787"/>
    </row>
    <row r="1788" spans="2:4" x14ac:dyDescent="0.25">
      <c r="B1788"/>
      <c r="C1788"/>
      <c r="D1788"/>
    </row>
    <row r="1789" spans="2:4" x14ac:dyDescent="0.25">
      <c r="B1789"/>
      <c r="C1789"/>
      <c r="D1789"/>
    </row>
    <row r="1790" spans="2:4" x14ac:dyDescent="0.25">
      <c r="B1790"/>
      <c r="C1790"/>
      <c r="D1790"/>
    </row>
    <row r="1791" spans="2:4" x14ac:dyDescent="0.25">
      <c r="B1791"/>
      <c r="C1791"/>
      <c r="D1791"/>
    </row>
    <row r="1792" spans="2:4" x14ac:dyDescent="0.25">
      <c r="B1792"/>
      <c r="C1792"/>
      <c r="D1792"/>
    </row>
    <row r="1793" spans="2:4" x14ac:dyDescent="0.25">
      <c r="B1793"/>
      <c r="C1793"/>
      <c r="D1793"/>
    </row>
    <row r="1794" spans="2:4" x14ac:dyDescent="0.25">
      <c r="B1794"/>
      <c r="C1794"/>
      <c r="D1794"/>
    </row>
    <row r="1795" spans="2:4" x14ac:dyDescent="0.25">
      <c r="B1795"/>
      <c r="C1795"/>
      <c r="D1795"/>
    </row>
    <row r="1796" spans="2:4" x14ac:dyDescent="0.25">
      <c r="B1796"/>
      <c r="C1796"/>
      <c r="D1796"/>
    </row>
    <row r="1797" spans="2:4" x14ac:dyDescent="0.25">
      <c r="B1797"/>
      <c r="C1797"/>
      <c r="D1797"/>
    </row>
    <row r="1798" spans="2:4" x14ac:dyDescent="0.25">
      <c r="B1798"/>
      <c r="C1798"/>
      <c r="D1798"/>
    </row>
    <row r="1799" spans="2:4" x14ac:dyDescent="0.25">
      <c r="B1799"/>
      <c r="C1799"/>
      <c r="D1799"/>
    </row>
    <row r="1800" spans="2:4" x14ac:dyDescent="0.25">
      <c r="B1800"/>
      <c r="C1800"/>
      <c r="D1800"/>
    </row>
    <row r="1801" spans="2:4" x14ac:dyDescent="0.25">
      <c r="B1801"/>
      <c r="C1801"/>
      <c r="D1801"/>
    </row>
    <row r="1802" spans="2:4" x14ac:dyDescent="0.25">
      <c r="B1802"/>
      <c r="C1802"/>
      <c r="D1802"/>
    </row>
    <row r="1803" spans="2:4" x14ac:dyDescent="0.25">
      <c r="B1803"/>
      <c r="C1803"/>
      <c r="D1803"/>
    </row>
    <row r="1804" spans="2:4" x14ac:dyDescent="0.25">
      <c r="B1804"/>
      <c r="C1804"/>
      <c r="D1804"/>
    </row>
    <row r="1805" spans="2:4" x14ac:dyDescent="0.25">
      <c r="B1805"/>
      <c r="C1805"/>
      <c r="D1805"/>
    </row>
    <row r="1806" spans="2:4" x14ac:dyDescent="0.25">
      <c r="B1806"/>
      <c r="C1806"/>
      <c r="D1806"/>
    </row>
    <row r="1807" spans="2:4" x14ac:dyDescent="0.25">
      <c r="B1807"/>
      <c r="C1807"/>
      <c r="D1807"/>
    </row>
    <row r="1808" spans="2:4" x14ac:dyDescent="0.25">
      <c r="B1808"/>
      <c r="C1808"/>
      <c r="D1808"/>
    </row>
    <row r="1809" spans="2:4" x14ac:dyDescent="0.25">
      <c r="B1809"/>
      <c r="C1809"/>
      <c r="D1809"/>
    </row>
    <row r="1810" spans="2:4" x14ac:dyDescent="0.25">
      <c r="B1810"/>
      <c r="C1810"/>
      <c r="D1810"/>
    </row>
    <row r="1811" spans="2:4" x14ac:dyDescent="0.25">
      <c r="B1811"/>
      <c r="C1811"/>
      <c r="D1811"/>
    </row>
    <row r="1812" spans="2:4" x14ac:dyDescent="0.25">
      <c r="B1812"/>
      <c r="C1812"/>
      <c r="D1812"/>
    </row>
    <row r="1813" spans="2:4" x14ac:dyDescent="0.25">
      <c r="B1813"/>
      <c r="C1813"/>
      <c r="D1813"/>
    </row>
    <row r="1814" spans="2:4" x14ac:dyDescent="0.25">
      <c r="B1814"/>
      <c r="C1814"/>
      <c r="D1814"/>
    </row>
    <row r="1815" spans="2:4" x14ac:dyDescent="0.25">
      <c r="B1815"/>
      <c r="C1815"/>
      <c r="D1815"/>
    </row>
    <row r="1816" spans="2:4" x14ac:dyDescent="0.25">
      <c r="B1816"/>
      <c r="C1816"/>
      <c r="D1816"/>
    </row>
    <row r="1817" spans="2:4" x14ac:dyDescent="0.25">
      <c r="B1817"/>
      <c r="C1817"/>
      <c r="D1817"/>
    </row>
    <row r="1818" spans="2:4" x14ac:dyDescent="0.25">
      <c r="B1818"/>
      <c r="C1818"/>
      <c r="D1818"/>
    </row>
    <row r="1819" spans="2:4" x14ac:dyDescent="0.25">
      <c r="B1819"/>
      <c r="C1819"/>
      <c r="D1819"/>
    </row>
    <row r="1820" spans="2:4" x14ac:dyDescent="0.25">
      <c r="B1820"/>
      <c r="C1820"/>
      <c r="D1820"/>
    </row>
    <row r="1821" spans="2:4" x14ac:dyDescent="0.25">
      <c r="B1821"/>
      <c r="C1821"/>
      <c r="D1821"/>
    </row>
    <row r="1822" spans="2:4" x14ac:dyDescent="0.25">
      <c r="B1822"/>
      <c r="C1822"/>
      <c r="D1822"/>
    </row>
    <row r="1823" spans="2:4" x14ac:dyDescent="0.25">
      <c r="B1823"/>
      <c r="C1823"/>
      <c r="D1823"/>
    </row>
    <row r="1824" spans="2:4" x14ac:dyDescent="0.25">
      <c r="B1824"/>
      <c r="C1824"/>
      <c r="D1824"/>
    </row>
    <row r="1825" spans="2:4" x14ac:dyDescent="0.25">
      <c r="B1825"/>
      <c r="C1825"/>
      <c r="D1825"/>
    </row>
    <row r="1826" spans="2:4" x14ac:dyDescent="0.25">
      <c r="B1826"/>
      <c r="C1826"/>
      <c r="D1826"/>
    </row>
    <row r="1827" spans="2:4" x14ac:dyDescent="0.25">
      <c r="B1827"/>
      <c r="C1827"/>
      <c r="D1827"/>
    </row>
    <row r="1828" spans="2:4" x14ac:dyDescent="0.25">
      <c r="B1828"/>
      <c r="C1828"/>
      <c r="D1828"/>
    </row>
    <row r="1829" spans="2:4" x14ac:dyDescent="0.25">
      <c r="B1829"/>
      <c r="C1829"/>
      <c r="D1829"/>
    </row>
    <row r="1830" spans="2:4" x14ac:dyDescent="0.25">
      <c r="B1830"/>
      <c r="C1830"/>
      <c r="D1830"/>
    </row>
    <row r="1831" spans="2:4" x14ac:dyDescent="0.25">
      <c r="B1831"/>
      <c r="C1831"/>
      <c r="D1831"/>
    </row>
    <row r="1832" spans="2:4" x14ac:dyDescent="0.25">
      <c r="B1832"/>
      <c r="C1832"/>
      <c r="D1832"/>
    </row>
    <row r="1833" spans="2:4" x14ac:dyDescent="0.25">
      <c r="B1833"/>
      <c r="C1833"/>
      <c r="D1833"/>
    </row>
    <row r="1834" spans="2:4" x14ac:dyDescent="0.25">
      <c r="B1834"/>
      <c r="C1834"/>
      <c r="D1834"/>
    </row>
    <row r="1835" spans="2:4" x14ac:dyDescent="0.25">
      <c r="B1835"/>
      <c r="C1835"/>
      <c r="D1835"/>
    </row>
    <row r="1836" spans="2:4" x14ac:dyDescent="0.25">
      <c r="B1836"/>
      <c r="C1836"/>
      <c r="D1836"/>
    </row>
    <row r="1837" spans="2:4" x14ac:dyDescent="0.25">
      <c r="B1837"/>
      <c r="C1837"/>
      <c r="D1837"/>
    </row>
    <row r="1838" spans="2:4" x14ac:dyDescent="0.25">
      <c r="B1838"/>
      <c r="C1838"/>
      <c r="D1838"/>
    </row>
    <row r="1839" spans="2:4" x14ac:dyDescent="0.25">
      <c r="B1839"/>
      <c r="C1839"/>
      <c r="D1839"/>
    </row>
    <row r="1840" spans="2:4" x14ac:dyDescent="0.25">
      <c r="B1840"/>
      <c r="C1840"/>
      <c r="D1840"/>
    </row>
    <row r="1841" spans="2:4" x14ac:dyDescent="0.25">
      <c r="B1841"/>
      <c r="C1841"/>
      <c r="D1841"/>
    </row>
    <row r="1842" spans="2:4" x14ac:dyDescent="0.25">
      <c r="B1842"/>
      <c r="C1842"/>
      <c r="D1842"/>
    </row>
    <row r="1843" spans="2:4" x14ac:dyDescent="0.25">
      <c r="B1843"/>
      <c r="C1843"/>
      <c r="D1843"/>
    </row>
    <row r="1844" spans="2:4" x14ac:dyDescent="0.25">
      <c r="B1844"/>
      <c r="C1844"/>
      <c r="D1844"/>
    </row>
    <row r="1845" spans="2:4" x14ac:dyDescent="0.25">
      <c r="B1845"/>
      <c r="C1845"/>
      <c r="D1845"/>
    </row>
    <row r="1846" spans="2:4" x14ac:dyDescent="0.25">
      <c r="B1846"/>
      <c r="C1846"/>
      <c r="D1846"/>
    </row>
    <row r="1847" spans="2:4" x14ac:dyDescent="0.25">
      <c r="B1847"/>
      <c r="C1847"/>
      <c r="D1847"/>
    </row>
    <row r="1848" spans="2:4" x14ac:dyDescent="0.25">
      <c r="B1848"/>
      <c r="C1848"/>
      <c r="D1848"/>
    </row>
    <row r="1849" spans="2:4" x14ac:dyDescent="0.25">
      <c r="B1849"/>
      <c r="C1849"/>
      <c r="D1849"/>
    </row>
    <row r="1850" spans="2:4" x14ac:dyDescent="0.25">
      <c r="B1850"/>
      <c r="C1850"/>
      <c r="D1850"/>
    </row>
    <row r="1851" spans="2:4" x14ac:dyDescent="0.25">
      <c r="B1851"/>
      <c r="C1851"/>
      <c r="D1851"/>
    </row>
    <row r="1852" spans="2:4" x14ac:dyDescent="0.25">
      <c r="B1852"/>
      <c r="C1852"/>
      <c r="D1852"/>
    </row>
    <row r="1853" spans="2:4" x14ac:dyDescent="0.25">
      <c r="B1853"/>
      <c r="C1853"/>
      <c r="D1853"/>
    </row>
    <row r="1854" spans="2:4" x14ac:dyDescent="0.25">
      <c r="B1854"/>
      <c r="C1854"/>
      <c r="D1854"/>
    </row>
    <row r="1855" spans="2:4" x14ac:dyDescent="0.25">
      <c r="B1855"/>
      <c r="C1855"/>
      <c r="D1855"/>
    </row>
    <row r="1856" spans="2:4" x14ac:dyDescent="0.25">
      <c r="B1856"/>
      <c r="C1856"/>
      <c r="D1856"/>
    </row>
    <row r="1857" spans="2:4" x14ac:dyDescent="0.25">
      <c r="B1857"/>
      <c r="C1857"/>
      <c r="D1857"/>
    </row>
    <row r="1858" spans="2:4" x14ac:dyDescent="0.25">
      <c r="B1858"/>
      <c r="C1858"/>
      <c r="D1858"/>
    </row>
    <row r="1859" spans="2:4" x14ac:dyDescent="0.25">
      <c r="B1859"/>
      <c r="C1859"/>
      <c r="D1859"/>
    </row>
    <row r="1860" spans="2:4" x14ac:dyDescent="0.25">
      <c r="B1860"/>
      <c r="C1860"/>
      <c r="D1860"/>
    </row>
    <row r="1861" spans="2:4" x14ac:dyDescent="0.25">
      <c r="B1861"/>
      <c r="C1861"/>
      <c r="D1861"/>
    </row>
    <row r="1862" spans="2:4" x14ac:dyDescent="0.25">
      <c r="B1862"/>
      <c r="C1862"/>
      <c r="D1862"/>
    </row>
    <row r="1863" spans="2:4" x14ac:dyDescent="0.25">
      <c r="B1863"/>
      <c r="C1863"/>
      <c r="D1863"/>
    </row>
    <row r="1864" spans="2:4" x14ac:dyDescent="0.25">
      <c r="B1864"/>
      <c r="C1864"/>
      <c r="D1864"/>
    </row>
    <row r="1865" spans="2:4" x14ac:dyDescent="0.25">
      <c r="B1865"/>
      <c r="C1865"/>
      <c r="D1865"/>
    </row>
    <row r="1866" spans="2:4" x14ac:dyDescent="0.25">
      <c r="B1866"/>
      <c r="C1866"/>
      <c r="D1866"/>
    </row>
    <row r="1867" spans="2:4" x14ac:dyDescent="0.25">
      <c r="B1867"/>
      <c r="C1867"/>
      <c r="D1867"/>
    </row>
    <row r="1868" spans="2:4" x14ac:dyDescent="0.25">
      <c r="B1868"/>
      <c r="C1868"/>
      <c r="D1868"/>
    </row>
    <row r="1869" spans="2:4" x14ac:dyDescent="0.25">
      <c r="B1869"/>
      <c r="C1869"/>
      <c r="D1869"/>
    </row>
    <row r="1870" spans="2:4" x14ac:dyDescent="0.25">
      <c r="B1870"/>
      <c r="C1870"/>
      <c r="D1870"/>
    </row>
    <row r="1871" spans="2:4" x14ac:dyDescent="0.25">
      <c r="B1871"/>
      <c r="C1871"/>
      <c r="D1871"/>
    </row>
    <row r="1872" spans="2:4" x14ac:dyDescent="0.25">
      <c r="B1872"/>
      <c r="C1872"/>
      <c r="D1872"/>
    </row>
    <row r="1873" spans="2:4" x14ac:dyDescent="0.25">
      <c r="B1873"/>
      <c r="C1873"/>
      <c r="D1873"/>
    </row>
    <row r="1874" spans="2:4" x14ac:dyDescent="0.25">
      <c r="B1874"/>
      <c r="C1874"/>
      <c r="D1874"/>
    </row>
    <row r="1875" spans="2:4" x14ac:dyDescent="0.25">
      <c r="B1875"/>
      <c r="C1875"/>
      <c r="D1875"/>
    </row>
    <row r="1876" spans="2:4" x14ac:dyDescent="0.25">
      <c r="B1876"/>
      <c r="C1876"/>
      <c r="D1876"/>
    </row>
    <row r="1877" spans="2:4" x14ac:dyDescent="0.25">
      <c r="B1877"/>
      <c r="C1877"/>
      <c r="D1877"/>
    </row>
    <row r="1878" spans="2:4" x14ac:dyDescent="0.25">
      <c r="B1878"/>
      <c r="C1878"/>
      <c r="D1878"/>
    </row>
    <row r="1879" spans="2:4" x14ac:dyDescent="0.25">
      <c r="B1879"/>
      <c r="C1879"/>
      <c r="D1879"/>
    </row>
    <row r="1880" spans="2:4" x14ac:dyDescent="0.25">
      <c r="B1880"/>
      <c r="C1880"/>
      <c r="D1880"/>
    </row>
    <row r="1881" spans="2:4" x14ac:dyDescent="0.25">
      <c r="B1881"/>
      <c r="C1881"/>
      <c r="D1881"/>
    </row>
    <row r="1882" spans="2:4" x14ac:dyDescent="0.25">
      <c r="B1882"/>
      <c r="C1882"/>
      <c r="D1882"/>
    </row>
    <row r="1883" spans="2:4" x14ac:dyDescent="0.25">
      <c r="B1883"/>
      <c r="C1883"/>
      <c r="D1883"/>
    </row>
    <row r="1884" spans="2:4" x14ac:dyDescent="0.25">
      <c r="B1884"/>
      <c r="C1884"/>
      <c r="D1884"/>
    </row>
    <row r="1885" spans="2:4" x14ac:dyDescent="0.25">
      <c r="B1885"/>
      <c r="C1885"/>
      <c r="D1885"/>
    </row>
    <row r="1886" spans="2:4" x14ac:dyDescent="0.25">
      <c r="B1886"/>
      <c r="C1886"/>
      <c r="D1886"/>
    </row>
    <row r="1887" spans="2:4" x14ac:dyDescent="0.25">
      <c r="B1887"/>
      <c r="C1887"/>
      <c r="D1887"/>
    </row>
    <row r="1888" spans="2:4" x14ac:dyDescent="0.25">
      <c r="B1888"/>
      <c r="C1888"/>
      <c r="D1888"/>
    </row>
    <row r="1889" spans="2:4" x14ac:dyDescent="0.25">
      <c r="B1889"/>
      <c r="C1889"/>
      <c r="D1889"/>
    </row>
    <row r="1890" spans="2:4" x14ac:dyDescent="0.25">
      <c r="B1890"/>
      <c r="C1890"/>
      <c r="D1890"/>
    </row>
    <row r="1891" spans="2:4" x14ac:dyDescent="0.25">
      <c r="B1891"/>
      <c r="C1891"/>
      <c r="D1891"/>
    </row>
    <row r="1892" spans="2:4" x14ac:dyDescent="0.25">
      <c r="B1892"/>
      <c r="C1892"/>
      <c r="D1892"/>
    </row>
    <row r="1893" spans="2:4" x14ac:dyDescent="0.25">
      <c r="B1893"/>
      <c r="C1893"/>
      <c r="D1893"/>
    </row>
    <row r="1894" spans="2:4" x14ac:dyDescent="0.25">
      <c r="B1894"/>
      <c r="C1894"/>
      <c r="D1894"/>
    </row>
    <row r="1895" spans="2:4" x14ac:dyDescent="0.25">
      <c r="B1895"/>
      <c r="C1895"/>
      <c r="D1895"/>
    </row>
    <row r="1896" spans="2:4" x14ac:dyDescent="0.25">
      <c r="B1896"/>
      <c r="C1896"/>
      <c r="D1896"/>
    </row>
    <row r="1897" spans="2:4" x14ac:dyDescent="0.25">
      <c r="B1897"/>
      <c r="C1897"/>
      <c r="D1897"/>
    </row>
    <row r="1898" spans="2:4" x14ac:dyDescent="0.25">
      <c r="B1898"/>
      <c r="C1898"/>
      <c r="D1898"/>
    </row>
    <row r="1899" spans="2:4" x14ac:dyDescent="0.25">
      <c r="B1899"/>
      <c r="C1899"/>
      <c r="D1899"/>
    </row>
    <row r="1900" spans="2:4" x14ac:dyDescent="0.25">
      <c r="B1900"/>
      <c r="C1900"/>
      <c r="D1900"/>
    </row>
    <row r="1901" spans="2:4" x14ac:dyDescent="0.25">
      <c r="B1901"/>
      <c r="C1901"/>
      <c r="D1901"/>
    </row>
    <row r="1902" spans="2:4" x14ac:dyDescent="0.25">
      <c r="B1902"/>
      <c r="C1902"/>
      <c r="D1902"/>
    </row>
    <row r="1903" spans="2:4" x14ac:dyDescent="0.25">
      <c r="B1903"/>
      <c r="C1903"/>
      <c r="D1903"/>
    </row>
    <row r="1904" spans="2:4" x14ac:dyDescent="0.25">
      <c r="B1904"/>
      <c r="C1904"/>
      <c r="D1904"/>
    </row>
    <row r="1905" spans="2:4" x14ac:dyDescent="0.25">
      <c r="B1905"/>
      <c r="C1905"/>
      <c r="D1905"/>
    </row>
    <row r="1906" spans="2:4" x14ac:dyDescent="0.25">
      <c r="B1906"/>
      <c r="C1906"/>
      <c r="D1906"/>
    </row>
    <row r="1907" spans="2:4" x14ac:dyDescent="0.25">
      <c r="B1907"/>
      <c r="C1907"/>
      <c r="D1907"/>
    </row>
    <row r="1908" spans="2:4" x14ac:dyDescent="0.25">
      <c r="B1908"/>
      <c r="C1908"/>
      <c r="D1908"/>
    </row>
    <row r="1909" spans="2:4" x14ac:dyDescent="0.25">
      <c r="B1909"/>
      <c r="C1909"/>
      <c r="D1909"/>
    </row>
    <row r="1910" spans="2:4" x14ac:dyDescent="0.25">
      <c r="B1910"/>
      <c r="C1910"/>
      <c r="D1910"/>
    </row>
    <row r="1911" spans="2:4" x14ac:dyDescent="0.25">
      <c r="B1911"/>
      <c r="C1911"/>
      <c r="D1911"/>
    </row>
    <row r="1912" spans="2:4" x14ac:dyDescent="0.25">
      <c r="B1912"/>
      <c r="C1912"/>
      <c r="D1912"/>
    </row>
    <row r="1913" spans="2:4" x14ac:dyDescent="0.25">
      <c r="B1913"/>
      <c r="C1913"/>
      <c r="D1913"/>
    </row>
    <row r="1914" spans="2:4" x14ac:dyDescent="0.25">
      <c r="B1914"/>
      <c r="C1914"/>
      <c r="D1914"/>
    </row>
    <row r="1915" spans="2:4" x14ac:dyDescent="0.25">
      <c r="B1915"/>
      <c r="C1915"/>
      <c r="D1915"/>
    </row>
    <row r="1916" spans="2:4" x14ac:dyDescent="0.25">
      <c r="B1916"/>
      <c r="C1916"/>
      <c r="D1916"/>
    </row>
    <row r="1917" spans="2:4" x14ac:dyDescent="0.25">
      <c r="B1917"/>
      <c r="C1917"/>
      <c r="D1917"/>
    </row>
    <row r="1918" spans="2:4" x14ac:dyDescent="0.25">
      <c r="B1918"/>
      <c r="C1918"/>
      <c r="D1918"/>
    </row>
    <row r="1919" spans="2:4" x14ac:dyDescent="0.25">
      <c r="B1919"/>
      <c r="C1919"/>
      <c r="D1919"/>
    </row>
    <row r="1920" spans="2:4" x14ac:dyDescent="0.25">
      <c r="B1920"/>
      <c r="C1920"/>
      <c r="D1920"/>
    </row>
    <row r="1921" spans="2:4" x14ac:dyDescent="0.25">
      <c r="B1921"/>
      <c r="C1921"/>
      <c r="D1921"/>
    </row>
    <row r="1922" spans="2:4" x14ac:dyDescent="0.25">
      <c r="B1922"/>
      <c r="C1922"/>
      <c r="D1922"/>
    </row>
    <row r="1923" spans="2:4" x14ac:dyDescent="0.25">
      <c r="B1923"/>
      <c r="C1923"/>
      <c r="D1923"/>
    </row>
    <row r="1924" spans="2:4" x14ac:dyDescent="0.25">
      <c r="B1924"/>
      <c r="C1924"/>
      <c r="D1924"/>
    </row>
    <row r="1925" spans="2:4" x14ac:dyDescent="0.25">
      <c r="B1925"/>
      <c r="C1925"/>
      <c r="D1925"/>
    </row>
    <row r="1926" spans="2:4" x14ac:dyDescent="0.25">
      <c r="B1926"/>
      <c r="C1926"/>
      <c r="D1926"/>
    </row>
    <row r="1927" spans="2:4" x14ac:dyDescent="0.25">
      <c r="B1927"/>
      <c r="C1927"/>
      <c r="D1927"/>
    </row>
    <row r="1928" spans="2:4" x14ac:dyDescent="0.25">
      <c r="B1928"/>
      <c r="C1928"/>
      <c r="D1928"/>
    </row>
    <row r="1929" spans="2:4" x14ac:dyDescent="0.25">
      <c r="B1929"/>
      <c r="C1929"/>
      <c r="D1929"/>
    </row>
    <row r="1930" spans="2:4" x14ac:dyDescent="0.25">
      <c r="B1930"/>
      <c r="C1930"/>
      <c r="D1930"/>
    </row>
    <row r="1931" spans="2:4" x14ac:dyDescent="0.25">
      <c r="B1931"/>
      <c r="C1931"/>
      <c r="D1931"/>
    </row>
    <row r="1932" spans="2:4" x14ac:dyDescent="0.25">
      <c r="B1932"/>
      <c r="C1932"/>
      <c r="D1932"/>
    </row>
    <row r="1933" spans="2:4" x14ac:dyDescent="0.25">
      <c r="B1933"/>
      <c r="C1933"/>
      <c r="D1933"/>
    </row>
    <row r="1934" spans="2:4" x14ac:dyDescent="0.25">
      <c r="B1934"/>
      <c r="C1934"/>
      <c r="D1934"/>
    </row>
    <row r="1935" spans="2:4" x14ac:dyDescent="0.25">
      <c r="B1935"/>
      <c r="C1935"/>
      <c r="D1935"/>
    </row>
    <row r="1936" spans="2:4" x14ac:dyDescent="0.25">
      <c r="B1936"/>
      <c r="C1936"/>
      <c r="D1936"/>
    </row>
    <row r="1937" spans="2:4" x14ac:dyDescent="0.25">
      <c r="B1937"/>
      <c r="C1937"/>
      <c r="D1937"/>
    </row>
    <row r="1938" spans="2:4" x14ac:dyDescent="0.25">
      <c r="B1938"/>
      <c r="C1938"/>
      <c r="D1938"/>
    </row>
    <row r="1939" spans="2:4" x14ac:dyDescent="0.25">
      <c r="B1939"/>
      <c r="C1939"/>
      <c r="D1939"/>
    </row>
    <row r="1940" spans="2:4" x14ac:dyDescent="0.25">
      <c r="B1940"/>
      <c r="C1940"/>
      <c r="D1940"/>
    </row>
    <row r="1941" spans="2:4" x14ac:dyDescent="0.25">
      <c r="B1941"/>
      <c r="C1941"/>
      <c r="D1941"/>
    </row>
    <row r="1942" spans="2:4" x14ac:dyDescent="0.25">
      <c r="B1942"/>
      <c r="C1942"/>
      <c r="D1942"/>
    </row>
    <row r="1943" spans="2:4" x14ac:dyDescent="0.25">
      <c r="B1943"/>
      <c r="C1943"/>
      <c r="D1943"/>
    </row>
    <row r="1944" spans="2:4" x14ac:dyDescent="0.25">
      <c r="B1944"/>
      <c r="C1944"/>
      <c r="D1944"/>
    </row>
    <row r="1945" spans="2:4" x14ac:dyDescent="0.25">
      <c r="B1945"/>
      <c r="C1945"/>
      <c r="D1945"/>
    </row>
    <row r="1946" spans="2:4" x14ac:dyDescent="0.25">
      <c r="B1946"/>
      <c r="C1946"/>
      <c r="D1946"/>
    </row>
    <row r="1947" spans="2:4" x14ac:dyDescent="0.25">
      <c r="B1947"/>
      <c r="C1947"/>
      <c r="D1947"/>
    </row>
    <row r="1948" spans="2:4" x14ac:dyDescent="0.25">
      <c r="B1948"/>
      <c r="C1948"/>
      <c r="D1948"/>
    </row>
    <row r="1949" spans="2:4" x14ac:dyDescent="0.25">
      <c r="B1949"/>
      <c r="C1949"/>
      <c r="D1949"/>
    </row>
    <row r="1950" spans="2:4" x14ac:dyDescent="0.25">
      <c r="B1950"/>
      <c r="C1950"/>
      <c r="D1950"/>
    </row>
    <row r="1951" spans="2:4" x14ac:dyDescent="0.25">
      <c r="B1951"/>
      <c r="C1951"/>
      <c r="D1951"/>
    </row>
    <row r="1952" spans="2:4" x14ac:dyDescent="0.25">
      <c r="B1952"/>
      <c r="C1952"/>
      <c r="D1952"/>
    </row>
    <row r="1953" spans="2:4" x14ac:dyDescent="0.25">
      <c r="B1953"/>
      <c r="C1953"/>
      <c r="D1953"/>
    </row>
    <row r="1954" spans="2:4" x14ac:dyDescent="0.25">
      <c r="B1954"/>
      <c r="C1954"/>
      <c r="D1954"/>
    </row>
    <row r="1955" spans="2:4" x14ac:dyDescent="0.25">
      <c r="B1955"/>
      <c r="C1955"/>
      <c r="D1955"/>
    </row>
    <row r="1956" spans="2:4" x14ac:dyDescent="0.25">
      <c r="B1956"/>
      <c r="C1956"/>
      <c r="D1956"/>
    </row>
    <row r="1957" spans="2:4" x14ac:dyDescent="0.25">
      <c r="B1957"/>
      <c r="C1957"/>
      <c r="D1957"/>
    </row>
    <row r="1958" spans="2:4" x14ac:dyDescent="0.25">
      <c r="B1958"/>
      <c r="C1958"/>
      <c r="D1958"/>
    </row>
    <row r="1959" spans="2:4" x14ac:dyDescent="0.25">
      <c r="B1959"/>
      <c r="C1959"/>
      <c r="D1959"/>
    </row>
    <row r="1960" spans="2:4" x14ac:dyDescent="0.25">
      <c r="B1960"/>
      <c r="C1960"/>
      <c r="D1960"/>
    </row>
    <row r="1961" spans="2:4" x14ac:dyDescent="0.25">
      <c r="B1961"/>
      <c r="C1961"/>
      <c r="D1961"/>
    </row>
    <row r="1962" spans="2:4" x14ac:dyDescent="0.25">
      <c r="B1962"/>
      <c r="C1962"/>
      <c r="D1962"/>
    </row>
    <row r="1963" spans="2:4" x14ac:dyDescent="0.25">
      <c r="B1963"/>
      <c r="C1963"/>
      <c r="D1963"/>
    </row>
    <row r="1964" spans="2:4" x14ac:dyDescent="0.25">
      <c r="B1964"/>
      <c r="C1964"/>
      <c r="D1964"/>
    </row>
    <row r="1965" spans="2:4" x14ac:dyDescent="0.25">
      <c r="B1965"/>
      <c r="C1965"/>
      <c r="D1965"/>
    </row>
    <row r="1966" spans="2:4" x14ac:dyDescent="0.25">
      <c r="B1966"/>
      <c r="C1966"/>
      <c r="D1966"/>
    </row>
    <row r="1967" spans="2:4" x14ac:dyDescent="0.25">
      <c r="B1967"/>
      <c r="C1967"/>
      <c r="D1967"/>
    </row>
    <row r="1968" spans="2:4" x14ac:dyDescent="0.25">
      <c r="B1968"/>
      <c r="C1968"/>
      <c r="D1968"/>
    </row>
    <row r="1969" spans="2:4" x14ac:dyDescent="0.25">
      <c r="B1969"/>
      <c r="C1969"/>
      <c r="D1969"/>
    </row>
    <row r="1970" spans="2:4" x14ac:dyDescent="0.25">
      <c r="B1970"/>
      <c r="C1970"/>
      <c r="D1970"/>
    </row>
    <row r="1971" spans="2:4" x14ac:dyDescent="0.25">
      <c r="B1971"/>
      <c r="C1971"/>
      <c r="D1971"/>
    </row>
    <row r="1972" spans="2:4" x14ac:dyDescent="0.25">
      <c r="B1972"/>
      <c r="C1972"/>
      <c r="D1972"/>
    </row>
    <row r="1973" spans="2:4" x14ac:dyDescent="0.25">
      <c r="B1973"/>
      <c r="C1973"/>
      <c r="D1973"/>
    </row>
    <row r="1974" spans="2:4" x14ac:dyDescent="0.25">
      <c r="B1974"/>
      <c r="C1974"/>
      <c r="D1974"/>
    </row>
    <row r="1975" spans="2:4" x14ac:dyDescent="0.25">
      <c r="B1975"/>
      <c r="C1975"/>
      <c r="D1975"/>
    </row>
    <row r="1976" spans="2:4" x14ac:dyDescent="0.25">
      <c r="B1976"/>
      <c r="C1976"/>
      <c r="D1976"/>
    </row>
    <row r="1977" spans="2:4" x14ac:dyDescent="0.25">
      <c r="B1977"/>
      <c r="C1977"/>
      <c r="D1977"/>
    </row>
    <row r="1978" spans="2:4" x14ac:dyDescent="0.25">
      <c r="B1978"/>
      <c r="C1978"/>
      <c r="D1978"/>
    </row>
    <row r="1979" spans="2:4" x14ac:dyDescent="0.25">
      <c r="B1979"/>
      <c r="C1979"/>
      <c r="D1979"/>
    </row>
    <row r="1980" spans="2:4" x14ac:dyDescent="0.25">
      <c r="B1980"/>
      <c r="C1980"/>
      <c r="D1980"/>
    </row>
    <row r="1981" spans="2:4" x14ac:dyDescent="0.25">
      <c r="B1981"/>
      <c r="C1981"/>
      <c r="D1981"/>
    </row>
    <row r="1982" spans="2:4" x14ac:dyDescent="0.25">
      <c r="B1982"/>
      <c r="C1982"/>
      <c r="D1982"/>
    </row>
    <row r="1983" spans="2:4" x14ac:dyDescent="0.25">
      <c r="B1983"/>
      <c r="C1983"/>
      <c r="D1983"/>
    </row>
    <row r="1984" spans="2:4" x14ac:dyDescent="0.25">
      <c r="B1984"/>
      <c r="C1984"/>
      <c r="D1984"/>
    </row>
    <row r="1985" spans="2:4" x14ac:dyDescent="0.25">
      <c r="B1985"/>
      <c r="C1985"/>
      <c r="D1985"/>
    </row>
    <row r="1986" spans="2:4" x14ac:dyDescent="0.25">
      <c r="B1986"/>
      <c r="C1986"/>
      <c r="D1986"/>
    </row>
    <row r="1987" spans="2:4" x14ac:dyDescent="0.25">
      <c r="B1987"/>
      <c r="C1987"/>
      <c r="D1987"/>
    </row>
    <row r="1988" spans="2:4" x14ac:dyDescent="0.25">
      <c r="B1988"/>
      <c r="C1988"/>
      <c r="D1988"/>
    </row>
    <row r="1989" spans="2:4" x14ac:dyDescent="0.25">
      <c r="B1989"/>
      <c r="C1989"/>
      <c r="D1989"/>
    </row>
    <row r="1990" spans="2:4" x14ac:dyDescent="0.25">
      <c r="B1990"/>
      <c r="C1990"/>
      <c r="D1990"/>
    </row>
    <row r="1991" spans="2:4" x14ac:dyDescent="0.25">
      <c r="B1991"/>
      <c r="C1991"/>
      <c r="D1991"/>
    </row>
    <row r="1992" spans="2:4" x14ac:dyDescent="0.25">
      <c r="B1992"/>
      <c r="C1992"/>
      <c r="D1992"/>
    </row>
    <row r="1993" spans="2:4" x14ac:dyDescent="0.25">
      <c r="B1993"/>
      <c r="C1993"/>
      <c r="D1993"/>
    </row>
    <row r="1994" spans="2:4" x14ac:dyDescent="0.25">
      <c r="B1994"/>
      <c r="C1994"/>
      <c r="D1994"/>
    </row>
    <row r="1995" spans="2:4" x14ac:dyDescent="0.25">
      <c r="B1995"/>
      <c r="C1995"/>
      <c r="D1995"/>
    </row>
    <row r="1996" spans="2:4" x14ac:dyDescent="0.25">
      <c r="B1996"/>
      <c r="C1996"/>
      <c r="D1996"/>
    </row>
    <row r="1997" spans="2:4" x14ac:dyDescent="0.25">
      <c r="B1997"/>
      <c r="C1997"/>
      <c r="D1997"/>
    </row>
    <row r="1998" spans="2:4" x14ac:dyDescent="0.25">
      <c r="B1998"/>
      <c r="C1998"/>
      <c r="D1998"/>
    </row>
    <row r="1999" spans="2:4" x14ac:dyDescent="0.25">
      <c r="B1999"/>
      <c r="C1999"/>
      <c r="D1999"/>
    </row>
    <row r="2000" spans="2:4" x14ac:dyDescent="0.25">
      <c r="B2000"/>
      <c r="C2000"/>
      <c r="D2000"/>
    </row>
    <row r="2001" spans="2:4" x14ac:dyDescent="0.25">
      <c r="B2001"/>
      <c r="C2001"/>
      <c r="D2001"/>
    </row>
    <row r="2002" spans="2:4" x14ac:dyDescent="0.25">
      <c r="B2002"/>
      <c r="C2002"/>
      <c r="D2002"/>
    </row>
    <row r="2003" spans="2:4" x14ac:dyDescent="0.25">
      <c r="B2003"/>
      <c r="C2003"/>
      <c r="D2003"/>
    </row>
    <row r="2004" spans="2:4" x14ac:dyDescent="0.25">
      <c r="B2004"/>
      <c r="C2004"/>
      <c r="D2004"/>
    </row>
    <row r="2005" spans="2:4" x14ac:dyDescent="0.25">
      <c r="B2005"/>
      <c r="C2005"/>
      <c r="D2005"/>
    </row>
    <row r="2006" spans="2:4" x14ac:dyDescent="0.25">
      <c r="B2006"/>
      <c r="C2006"/>
      <c r="D2006"/>
    </row>
    <row r="2007" spans="2:4" x14ac:dyDescent="0.25">
      <c r="B2007"/>
      <c r="C2007"/>
      <c r="D2007"/>
    </row>
    <row r="2008" spans="2:4" x14ac:dyDescent="0.25">
      <c r="B2008"/>
      <c r="C2008"/>
      <c r="D2008"/>
    </row>
    <row r="2009" spans="2:4" x14ac:dyDescent="0.25">
      <c r="B2009"/>
      <c r="C2009"/>
      <c r="D2009"/>
    </row>
    <row r="2010" spans="2:4" x14ac:dyDescent="0.25">
      <c r="B2010"/>
      <c r="C2010"/>
      <c r="D2010"/>
    </row>
    <row r="2011" spans="2:4" x14ac:dyDescent="0.25">
      <c r="B2011"/>
      <c r="C2011"/>
      <c r="D2011"/>
    </row>
    <row r="2012" spans="2:4" x14ac:dyDescent="0.25">
      <c r="B2012"/>
      <c r="C2012"/>
      <c r="D2012"/>
    </row>
    <row r="2013" spans="2:4" x14ac:dyDescent="0.25">
      <c r="B2013"/>
      <c r="C2013"/>
      <c r="D2013"/>
    </row>
    <row r="2014" spans="2:4" x14ac:dyDescent="0.25">
      <c r="B2014"/>
      <c r="C2014"/>
      <c r="D2014"/>
    </row>
    <row r="2015" spans="2:4" x14ac:dyDescent="0.25">
      <c r="B2015"/>
      <c r="C2015"/>
      <c r="D2015"/>
    </row>
    <row r="2016" spans="2:4" x14ac:dyDescent="0.25">
      <c r="B2016"/>
      <c r="C2016"/>
      <c r="D2016"/>
    </row>
    <row r="2017" spans="2:4" x14ac:dyDescent="0.25">
      <c r="B2017"/>
      <c r="C2017"/>
      <c r="D2017"/>
    </row>
    <row r="2018" spans="2:4" x14ac:dyDescent="0.25">
      <c r="B2018"/>
      <c r="C2018"/>
      <c r="D2018"/>
    </row>
    <row r="2019" spans="2:4" x14ac:dyDescent="0.25">
      <c r="B2019"/>
      <c r="C2019"/>
      <c r="D2019"/>
    </row>
    <row r="2020" spans="2:4" x14ac:dyDescent="0.25">
      <c r="B2020"/>
      <c r="C2020"/>
      <c r="D2020"/>
    </row>
    <row r="2021" spans="2:4" x14ac:dyDescent="0.25">
      <c r="B2021"/>
      <c r="C2021"/>
      <c r="D2021"/>
    </row>
    <row r="2022" spans="2:4" x14ac:dyDescent="0.25">
      <c r="B2022"/>
      <c r="C2022"/>
      <c r="D2022"/>
    </row>
    <row r="2023" spans="2:4" x14ac:dyDescent="0.25">
      <c r="B2023"/>
      <c r="C2023"/>
      <c r="D2023"/>
    </row>
    <row r="2024" spans="2:4" x14ac:dyDescent="0.25">
      <c r="B2024"/>
      <c r="C2024"/>
      <c r="D2024"/>
    </row>
    <row r="2025" spans="2:4" x14ac:dyDescent="0.25">
      <c r="B2025"/>
      <c r="C2025"/>
      <c r="D2025"/>
    </row>
    <row r="2026" spans="2:4" x14ac:dyDescent="0.25">
      <c r="B2026"/>
      <c r="C2026"/>
      <c r="D2026"/>
    </row>
    <row r="2027" spans="2:4" x14ac:dyDescent="0.25">
      <c r="B2027"/>
      <c r="C2027"/>
      <c r="D2027"/>
    </row>
    <row r="2028" spans="2:4" x14ac:dyDescent="0.25">
      <c r="B2028"/>
      <c r="C2028"/>
      <c r="D2028"/>
    </row>
    <row r="2029" spans="2:4" x14ac:dyDescent="0.25">
      <c r="B2029"/>
      <c r="C2029"/>
      <c r="D2029"/>
    </row>
    <row r="2030" spans="2:4" x14ac:dyDescent="0.25">
      <c r="B2030"/>
      <c r="C2030"/>
      <c r="D2030"/>
    </row>
    <row r="2031" spans="2:4" x14ac:dyDescent="0.25">
      <c r="B2031"/>
      <c r="C2031"/>
      <c r="D2031"/>
    </row>
    <row r="2032" spans="2:4" x14ac:dyDescent="0.25">
      <c r="B2032"/>
      <c r="C2032"/>
      <c r="D2032"/>
    </row>
    <row r="2033" spans="2:4" x14ac:dyDescent="0.25">
      <c r="B2033"/>
      <c r="C2033"/>
      <c r="D2033"/>
    </row>
    <row r="2034" spans="2:4" x14ac:dyDescent="0.25">
      <c r="B2034"/>
      <c r="C2034"/>
      <c r="D2034"/>
    </row>
    <row r="2035" spans="2:4" x14ac:dyDescent="0.25">
      <c r="B2035"/>
      <c r="C2035"/>
      <c r="D2035"/>
    </row>
    <row r="2036" spans="2:4" x14ac:dyDescent="0.25">
      <c r="B2036"/>
      <c r="C2036"/>
      <c r="D2036"/>
    </row>
    <row r="2037" spans="2:4" x14ac:dyDescent="0.25">
      <c r="B2037"/>
      <c r="C2037"/>
      <c r="D2037"/>
    </row>
    <row r="2038" spans="2:4" x14ac:dyDescent="0.25">
      <c r="B2038"/>
      <c r="C2038"/>
      <c r="D2038"/>
    </row>
    <row r="2039" spans="2:4" x14ac:dyDescent="0.25">
      <c r="B2039"/>
      <c r="C2039"/>
      <c r="D2039"/>
    </row>
    <row r="2040" spans="2:4" x14ac:dyDescent="0.25">
      <c r="B2040"/>
      <c r="C2040"/>
      <c r="D2040"/>
    </row>
    <row r="2041" spans="2:4" x14ac:dyDescent="0.25">
      <c r="B2041"/>
      <c r="C2041"/>
      <c r="D2041"/>
    </row>
    <row r="2042" spans="2:4" x14ac:dyDescent="0.25">
      <c r="B2042"/>
      <c r="C2042"/>
      <c r="D2042"/>
    </row>
  </sheetData>
  <mergeCells count="4">
    <mergeCell ref="B7:B8"/>
    <mergeCell ref="C7:M7"/>
    <mergeCell ref="B3:M3"/>
    <mergeCell ref="B4:K4"/>
  </mergeCells>
  <pageMargins left="0.59055118110236227" right="0.59055118110236227" top="0.78740157480314965" bottom="0.78740157480314965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topLeftCell="A8" zoomScale="75" workbookViewId="0">
      <selection activeCell="I26" sqref="I26"/>
    </sheetView>
  </sheetViews>
  <sheetFormatPr defaultRowHeight="15.75" x14ac:dyDescent="0.25"/>
  <cols>
    <col min="1" max="1" width="15.796875" customWidth="1"/>
  </cols>
  <sheetData>
    <row r="1" spans="1:8" ht="16.5" thickBot="1" x14ac:dyDescent="0.3">
      <c r="A1" s="41"/>
      <c r="B1" s="42">
        <v>1994</v>
      </c>
      <c r="C1" s="43">
        <v>1995</v>
      </c>
      <c r="D1" s="44">
        <v>1996</v>
      </c>
      <c r="E1" s="44">
        <v>1997</v>
      </c>
      <c r="F1" s="44">
        <v>1998</v>
      </c>
      <c r="G1" s="45">
        <v>1999</v>
      </c>
      <c r="H1" s="46" t="s">
        <v>15</v>
      </c>
    </row>
    <row r="2" spans="1:8" x14ac:dyDescent="0.25">
      <c r="A2" s="47" t="s">
        <v>0</v>
      </c>
      <c r="B2" s="48">
        <f>12699981/1000</f>
        <v>12699.981</v>
      </c>
      <c r="C2" s="49">
        <f>12769688/1000</f>
        <v>12769.688</v>
      </c>
      <c r="D2" s="48">
        <f>12193744/1000</f>
        <v>12193.744000000001</v>
      </c>
      <c r="E2" s="50">
        <f>12495066/1000</f>
        <v>12495.066000000001</v>
      </c>
      <c r="F2" s="51">
        <v>11493</v>
      </c>
      <c r="G2" s="51">
        <v>12474</v>
      </c>
      <c r="H2" s="52">
        <v>12748</v>
      </c>
    </row>
    <row r="3" spans="1:8" x14ac:dyDescent="0.25">
      <c r="A3" s="47" t="s">
        <v>1</v>
      </c>
      <c r="B3" s="48">
        <f>5013690/1000</f>
        <v>5013.6899999999996</v>
      </c>
      <c r="C3" s="49">
        <f>6028842/1000</f>
        <v>6028.8419999999996</v>
      </c>
      <c r="D3" s="48">
        <f>6243502/1000</f>
        <v>6243.5020000000004</v>
      </c>
      <c r="E3" s="50">
        <f>6223799/1000</f>
        <v>6223.799</v>
      </c>
      <c r="F3" s="51">
        <v>6273</v>
      </c>
      <c r="G3" s="51">
        <v>6251</v>
      </c>
      <c r="H3" s="52">
        <v>6199</v>
      </c>
    </row>
    <row r="4" spans="1:8" x14ac:dyDescent="0.25">
      <c r="A4" s="47" t="s">
        <v>2</v>
      </c>
      <c r="B4" s="48"/>
      <c r="C4" s="49"/>
      <c r="D4" s="48">
        <f>677042/1000</f>
        <v>677.04200000000003</v>
      </c>
      <c r="E4" s="50">
        <f>812581/1000</f>
        <v>812.58100000000002</v>
      </c>
      <c r="F4" s="51">
        <v>1367</v>
      </c>
      <c r="G4" s="51">
        <v>2084</v>
      </c>
      <c r="H4" s="52">
        <v>2518</v>
      </c>
    </row>
    <row r="5" spans="1:8" x14ac:dyDescent="0.25">
      <c r="A5" s="47" t="s">
        <v>4</v>
      </c>
      <c r="B5" s="48"/>
      <c r="C5" s="49"/>
      <c r="D5" s="48">
        <f>838841/1000</f>
        <v>838.84100000000001</v>
      </c>
      <c r="E5" s="50">
        <f>937749/1000</f>
        <v>937.74900000000002</v>
      </c>
      <c r="F5" s="51">
        <v>947</v>
      </c>
      <c r="G5" s="51">
        <v>994</v>
      </c>
      <c r="H5" s="52">
        <v>1045</v>
      </c>
    </row>
    <row r="6" spans="1:8" x14ac:dyDescent="0.25">
      <c r="A6" s="47" t="s">
        <v>5</v>
      </c>
      <c r="B6" s="48">
        <f>5170973/1000</f>
        <v>5170.973</v>
      </c>
      <c r="C6" s="49">
        <f>5824108/1000</f>
        <v>5824.1080000000002</v>
      </c>
      <c r="D6" s="48">
        <f>7357250/1000</f>
        <v>7357.25</v>
      </c>
      <c r="E6" s="50">
        <f>7611817/1000</f>
        <v>7611.817</v>
      </c>
      <c r="F6" s="51">
        <v>7780</v>
      </c>
      <c r="G6" s="51">
        <v>7718</v>
      </c>
      <c r="H6" s="52">
        <v>7691</v>
      </c>
    </row>
    <row r="7" spans="1:8" x14ac:dyDescent="0.25">
      <c r="A7" s="4" t="s">
        <v>6</v>
      </c>
      <c r="B7" s="13">
        <f>48022/1000</f>
        <v>48.021999999999998</v>
      </c>
      <c r="C7" s="5">
        <f>39396/1000</f>
        <v>39.396000000000001</v>
      </c>
      <c r="D7" s="13">
        <f>33831/1000</f>
        <v>33.831000000000003</v>
      </c>
      <c r="E7" s="17">
        <f>25461/1000</f>
        <v>25.460999999999999</v>
      </c>
      <c r="F7" s="31">
        <v>23</v>
      </c>
      <c r="G7" s="31">
        <v>19</v>
      </c>
      <c r="H7" s="37">
        <v>15</v>
      </c>
    </row>
    <row r="8" spans="1:8" x14ac:dyDescent="0.25">
      <c r="A8" s="4" t="s">
        <v>7</v>
      </c>
      <c r="B8" s="13">
        <f>102951/1000</f>
        <v>102.95099999999999</v>
      </c>
      <c r="C8" s="5">
        <f>111086/1000</f>
        <v>111.086</v>
      </c>
      <c r="D8" s="13">
        <f>143514/1000</f>
        <v>143.51400000000001</v>
      </c>
      <c r="E8" s="25">
        <f>153592/1000</f>
        <v>153.59200000000001</v>
      </c>
      <c r="F8" s="31">
        <v>233</v>
      </c>
      <c r="G8" s="31">
        <v>315</v>
      </c>
      <c r="H8" s="37">
        <v>339</v>
      </c>
    </row>
    <row r="9" spans="1:8" x14ac:dyDescent="0.25">
      <c r="A9" s="4" t="s">
        <v>8</v>
      </c>
      <c r="B9" s="13">
        <f>433839/1000</f>
        <v>433.839</v>
      </c>
      <c r="C9" s="5">
        <f>428464/1000</f>
        <v>428.464</v>
      </c>
      <c r="D9" s="13">
        <f>483582/1000</f>
        <v>483.58199999999999</v>
      </c>
      <c r="E9" s="17">
        <f>524866/1000</f>
        <v>524.86599999999999</v>
      </c>
      <c r="F9" s="31">
        <v>563</v>
      </c>
      <c r="G9" s="31">
        <v>566</v>
      </c>
      <c r="H9" s="37">
        <v>581</v>
      </c>
    </row>
    <row r="10" spans="1:8" ht="16.5" thickBot="1" x14ac:dyDescent="0.3">
      <c r="A10" s="12" t="s">
        <v>9</v>
      </c>
      <c r="B10" s="14">
        <f>143629/1000</f>
        <v>143.62899999999999</v>
      </c>
      <c r="C10" s="11">
        <f>328961/1000</f>
        <v>328.96100000000001</v>
      </c>
      <c r="D10" s="14">
        <f>347564/1000</f>
        <v>347.56400000000002</v>
      </c>
      <c r="E10" s="18">
        <f>330730/1000</f>
        <v>330.73</v>
      </c>
      <c r="F10" s="32">
        <v>519</v>
      </c>
      <c r="G10" s="32">
        <v>543</v>
      </c>
      <c r="H10" s="40">
        <v>540</v>
      </c>
    </row>
    <row r="11" spans="1:8" ht="16.5" thickTop="1" x14ac:dyDescent="0.25">
      <c r="A11" s="24" t="s">
        <v>10</v>
      </c>
      <c r="B11" s="13" t="s">
        <v>3</v>
      </c>
      <c r="C11" s="13" t="s">
        <v>3</v>
      </c>
      <c r="D11" s="13" t="s">
        <v>3</v>
      </c>
      <c r="E11" s="19">
        <f>66743/1000</f>
        <v>66.742999999999995</v>
      </c>
      <c r="F11" s="31">
        <v>277</v>
      </c>
      <c r="G11" s="31">
        <v>236</v>
      </c>
      <c r="H11" s="37">
        <v>106</v>
      </c>
    </row>
    <row r="12" spans="1:8" x14ac:dyDescent="0.25">
      <c r="A12" s="24" t="s">
        <v>11</v>
      </c>
      <c r="B12" s="13" t="s">
        <v>3</v>
      </c>
      <c r="C12" s="13" t="s">
        <v>3</v>
      </c>
      <c r="D12" s="13" t="s">
        <v>3</v>
      </c>
      <c r="E12" s="17">
        <f>48931/1000</f>
        <v>48.930999999999997</v>
      </c>
      <c r="F12" s="31">
        <v>163</v>
      </c>
      <c r="G12" s="31">
        <v>127</v>
      </c>
      <c r="H12" s="37">
        <v>73</v>
      </c>
    </row>
    <row r="13" spans="1:8" x14ac:dyDescent="0.25">
      <c r="A13" s="28" t="s">
        <v>12</v>
      </c>
      <c r="B13" s="26" t="s">
        <v>3</v>
      </c>
      <c r="C13" s="27" t="s">
        <v>3</v>
      </c>
      <c r="D13" s="26" t="s">
        <v>3</v>
      </c>
      <c r="E13" s="17">
        <f>5493/1000</f>
        <v>5.4930000000000003</v>
      </c>
      <c r="F13" s="26" t="s">
        <v>3</v>
      </c>
      <c r="G13" s="26" t="s">
        <v>3</v>
      </c>
      <c r="H13" s="26" t="s">
        <v>3</v>
      </c>
    </row>
    <row r="14" spans="1:8" x14ac:dyDescent="0.25">
      <c r="A14" s="4" t="s">
        <v>13</v>
      </c>
      <c r="B14" s="13" t="s">
        <v>3</v>
      </c>
      <c r="C14" s="21">
        <f>55/1000</f>
        <v>5.5E-2</v>
      </c>
      <c r="D14" s="22">
        <f>-19/1000</f>
        <v>-1.9E-2</v>
      </c>
      <c r="E14" s="23">
        <f>-16/1000</f>
        <v>-1.6E-2</v>
      </c>
      <c r="F14" s="29" t="s">
        <v>3</v>
      </c>
      <c r="G14" s="29" t="s">
        <v>3</v>
      </c>
      <c r="H14" s="39" t="s">
        <v>3</v>
      </c>
    </row>
    <row r="15" spans="1:8" x14ac:dyDescent="0.25">
      <c r="A15" s="7"/>
      <c r="B15" s="15"/>
      <c r="C15" s="8"/>
      <c r="D15" s="15"/>
      <c r="E15" s="17"/>
      <c r="F15" s="33"/>
      <c r="G15" s="31"/>
      <c r="H15" s="37"/>
    </row>
    <row r="16" spans="1:8" x14ac:dyDescent="0.25">
      <c r="A16" s="4" t="s">
        <v>14</v>
      </c>
      <c r="B16" s="13">
        <f>SUM(B2:B15)</f>
        <v>23613.085000000003</v>
      </c>
      <c r="C16" s="5">
        <f>SUM(C2:C15)</f>
        <v>25530.6</v>
      </c>
      <c r="D16" s="13">
        <f>SUM(D2:D15)</f>
        <v>28318.850999999995</v>
      </c>
      <c r="E16" s="30">
        <f>SUM(E2:E15)</f>
        <v>29236.811999999994</v>
      </c>
      <c r="F16" s="17">
        <v>29637</v>
      </c>
      <c r="G16" s="31">
        <v>31328</v>
      </c>
      <c r="H16" s="37">
        <f>SUM(H2:H15)</f>
        <v>31855</v>
      </c>
    </row>
    <row r="17" spans="1:10" ht="16.5" thickBot="1" x14ac:dyDescent="0.3">
      <c r="A17" s="9"/>
      <c r="B17" s="16"/>
      <c r="C17" s="10"/>
      <c r="D17" s="16"/>
      <c r="E17" s="20"/>
      <c r="F17" s="34"/>
      <c r="G17" s="35"/>
      <c r="H17" s="38"/>
    </row>
    <row r="18" spans="1:10" ht="16.5" thickBot="1" x14ac:dyDescent="0.3"/>
    <row r="19" spans="1:10" ht="16.5" thickBot="1" x14ac:dyDescent="0.3">
      <c r="A19" s="41"/>
      <c r="B19" s="42">
        <v>1994</v>
      </c>
      <c r="C19" s="43">
        <v>1995</v>
      </c>
      <c r="D19" s="44">
        <v>1996</v>
      </c>
      <c r="E19" s="44">
        <v>1997</v>
      </c>
      <c r="F19" s="44">
        <v>1998</v>
      </c>
      <c r="G19" s="45">
        <v>1999</v>
      </c>
      <c r="H19" s="46" t="s">
        <v>15</v>
      </c>
      <c r="I19" s="46" t="s">
        <v>16</v>
      </c>
      <c r="J19" s="46" t="s">
        <v>17</v>
      </c>
    </row>
    <row r="20" spans="1:10" x14ac:dyDescent="0.25">
      <c r="A20" s="47" t="s">
        <v>0</v>
      </c>
      <c r="B20" s="48">
        <f>12699981/1000</f>
        <v>12699.981</v>
      </c>
      <c r="C20" s="49">
        <f>12769688/1000</f>
        <v>12769.688</v>
      </c>
      <c r="D20" s="48">
        <f>12193744/1000</f>
        <v>12193.744000000001</v>
      </c>
      <c r="E20" s="50">
        <f>12495066/1000</f>
        <v>12495.066000000001</v>
      </c>
      <c r="F20" s="51">
        <v>11493</v>
      </c>
      <c r="G20" s="51">
        <v>12474</v>
      </c>
      <c r="H20" s="52">
        <v>12748</v>
      </c>
      <c r="I20" s="55">
        <v>12799</v>
      </c>
      <c r="J20" s="59">
        <v>13353</v>
      </c>
    </row>
    <row r="21" spans="1:10" ht="16.5" thickBot="1" x14ac:dyDescent="0.3">
      <c r="A21" s="47" t="s">
        <v>5</v>
      </c>
      <c r="B21" s="48">
        <f>5170973/1000</f>
        <v>5170.973</v>
      </c>
      <c r="C21" s="49">
        <f>5824108/1000</f>
        <v>5824.1080000000002</v>
      </c>
      <c r="D21" s="48">
        <f>7357250/1000</f>
        <v>7357.25</v>
      </c>
      <c r="E21" s="50">
        <f>7611817/1000</f>
        <v>7611.817</v>
      </c>
      <c r="F21" s="51">
        <v>7780</v>
      </c>
      <c r="G21" s="51">
        <v>7718</v>
      </c>
      <c r="H21" s="52">
        <v>7691</v>
      </c>
      <c r="I21" s="56">
        <v>7701</v>
      </c>
      <c r="J21" s="58">
        <v>8022</v>
      </c>
    </row>
    <row r="22" spans="1:10" x14ac:dyDescent="0.25">
      <c r="A22" s="47" t="s">
        <v>1</v>
      </c>
      <c r="B22" s="48">
        <f>5013690/1000</f>
        <v>5013.6899999999996</v>
      </c>
      <c r="C22" s="49">
        <f>6028842/1000</f>
        <v>6028.8419999999996</v>
      </c>
      <c r="D22" s="48">
        <f>6243502/1000</f>
        <v>6243.5020000000004</v>
      </c>
      <c r="E22" s="50">
        <f>6223799/1000</f>
        <v>6223.799</v>
      </c>
      <c r="F22" s="51">
        <v>6273</v>
      </c>
      <c r="G22" s="51">
        <v>6251</v>
      </c>
      <c r="H22" s="52">
        <v>6199</v>
      </c>
      <c r="I22" s="57">
        <v>6041</v>
      </c>
      <c r="J22" s="58">
        <v>6271</v>
      </c>
    </row>
    <row r="23" spans="1:10" x14ac:dyDescent="0.25">
      <c r="A23" s="47" t="s">
        <v>2</v>
      </c>
      <c r="B23" s="48"/>
      <c r="C23" s="49"/>
      <c r="D23" s="48">
        <f>677042/1000</f>
        <v>677.04200000000003</v>
      </c>
      <c r="E23" s="50">
        <f>812581/1000</f>
        <v>812.58100000000002</v>
      </c>
      <c r="F23" s="51">
        <v>1367</v>
      </c>
      <c r="G23" s="51">
        <v>2084</v>
      </c>
      <c r="H23" s="52">
        <v>2518</v>
      </c>
      <c r="I23" s="57">
        <v>2699</v>
      </c>
      <c r="J23" s="58">
        <v>3028</v>
      </c>
    </row>
    <row r="24" spans="1:10" ht="16.5" thickBot="1" x14ac:dyDescent="0.3">
      <c r="A24" s="47" t="s">
        <v>4</v>
      </c>
      <c r="B24" s="48"/>
      <c r="C24" s="49"/>
      <c r="D24" s="48">
        <f>838841/1000</f>
        <v>838.84100000000001</v>
      </c>
      <c r="E24" s="50">
        <f>937749/1000</f>
        <v>937.74900000000002</v>
      </c>
      <c r="F24" s="51">
        <v>947</v>
      </c>
      <c r="G24" s="51">
        <v>994</v>
      </c>
      <c r="H24" s="52">
        <v>1045</v>
      </c>
      <c r="I24" s="56">
        <v>1173</v>
      </c>
      <c r="J24" s="56">
        <v>1298</v>
      </c>
    </row>
    <row r="25" spans="1:10" x14ac:dyDescent="0.25">
      <c r="A25" s="4" t="s">
        <v>8</v>
      </c>
      <c r="B25" s="13">
        <f>433839/1000</f>
        <v>433.839</v>
      </c>
      <c r="C25" s="5">
        <f>428464/1000</f>
        <v>428.464</v>
      </c>
      <c r="D25" s="13">
        <f>483582/1000</f>
        <v>483.58199999999999</v>
      </c>
      <c r="E25" s="17">
        <f>524866/1000</f>
        <v>524.86599999999999</v>
      </c>
      <c r="F25" s="31">
        <v>563</v>
      </c>
      <c r="G25" s="31">
        <v>566</v>
      </c>
      <c r="H25" s="37">
        <v>581</v>
      </c>
      <c r="J25" s="2"/>
    </row>
    <row r="26" spans="1:10" x14ac:dyDescent="0.25">
      <c r="A26" s="4" t="s">
        <v>9</v>
      </c>
      <c r="B26" s="13">
        <f>143629/1000</f>
        <v>143.62899999999999</v>
      </c>
      <c r="C26" s="5">
        <f>328961/1000</f>
        <v>328.96100000000001</v>
      </c>
      <c r="D26" s="13">
        <f>347564/1000</f>
        <v>347.56400000000002</v>
      </c>
      <c r="E26" s="17">
        <f>330730/1000</f>
        <v>330.73</v>
      </c>
      <c r="F26" s="31">
        <v>519</v>
      </c>
      <c r="G26" s="31">
        <v>543</v>
      </c>
      <c r="H26" s="37">
        <v>540</v>
      </c>
      <c r="J26" s="2"/>
    </row>
    <row r="27" spans="1:10" ht="16.5" thickBot="1" x14ac:dyDescent="0.3">
      <c r="A27" s="12" t="s">
        <v>7</v>
      </c>
      <c r="B27" s="14">
        <f>102951/1000</f>
        <v>102.95099999999999</v>
      </c>
      <c r="C27" s="11">
        <f>111086/1000</f>
        <v>111.086</v>
      </c>
      <c r="D27" s="14">
        <f>143514/1000</f>
        <v>143.51400000000001</v>
      </c>
      <c r="E27" s="54">
        <f>153592/1000</f>
        <v>153.59200000000001</v>
      </c>
      <c r="F27" s="32">
        <v>233</v>
      </c>
      <c r="G27" s="32">
        <v>315</v>
      </c>
      <c r="H27" s="40">
        <v>339</v>
      </c>
      <c r="J27" s="2"/>
    </row>
    <row r="28" spans="1:10" ht="16.5" thickTop="1" x14ac:dyDescent="0.25">
      <c r="A28" s="24" t="s">
        <v>10</v>
      </c>
      <c r="B28" s="13" t="s">
        <v>3</v>
      </c>
      <c r="C28" s="13" t="s">
        <v>3</v>
      </c>
      <c r="D28" s="13" t="s">
        <v>3</v>
      </c>
      <c r="E28" s="19">
        <f>66743/1000</f>
        <v>66.742999999999995</v>
      </c>
      <c r="F28" s="31">
        <v>277</v>
      </c>
      <c r="G28" s="31">
        <v>236</v>
      </c>
      <c r="H28" s="37">
        <v>106</v>
      </c>
    </row>
    <row r="29" spans="1:10" x14ac:dyDescent="0.25">
      <c r="A29" s="24" t="s">
        <v>11</v>
      </c>
      <c r="B29" s="13" t="s">
        <v>3</v>
      </c>
      <c r="C29" s="13" t="s">
        <v>3</v>
      </c>
      <c r="D29" s="13" t="s">
        <v>3</v>
      </c>
      <c r="E29" s="17">
        <f>48931/1000</f>
        <v>48.930999999999997</v>
      </c>
      <c r="F29" s="31">
        <v>163</v>
      </c>
      <c r="G29" s="31">
        <v>127</v>
      </c>
      <c r="H29" s="37">
        <v>73</v>
      </c>
    </row>
    <row r="30" spans="1:10" x14ac:dyDescent="0.25">
      <c r="A30" s="4" t="s">
        <v>6</v>
      </c>
      <c r="B30" s="13">
        <f>48022/1000</f>
        <v>48.021999999999998</v>
      </c>
      <c r="C30" s="53">
        <f>39396/1000</f>
        <v>39.396000000000001</v>
      </c>
      <c r="D30" s="13">
        <f>33831/1000</f>
        <v>33.831000000000003</v>
      </c>
      <c r="E30" s="17">
        <f>25461/1000</f>
        <v>25.460999999999999</v>
      </c>
      <c r="F30" s="31">
        <v>23</v>
      </c>
      <c r="G30" s="31">
        <v>19</v>
      </c>
      <c r="H30" s="37">
        <v>15</v>
      </c>
    </row>
    <row r="31" spans="1:10" x14ac:dyDescent="0.25">
      <c r="A31" s="4" t="s">
        <v>13</v>
      </c>
      <c r="B31" s="13" t="s">
        <v>3</v>
      </c>
      <c r="C31" s="21">
        <f>55/1000</f>
        <v>5.5E-2</v>
      </c>
      <c r="D31" s="22">
        <f>-19/1000</f>
        <v>-1.9E-2</v>
      </c>
      <c r="E31" s="23">
        <f>-16/1000</f>
        <v>-1.6E-2</v>
      </c>
      <c r="F31" s="29" t="s">
        <v>3</v>
      </c>
      <c r="G31" s="29" t="s">
        <v>3</v>
      </c>
      <c r="H31" s="39" t="s">
        <v>3</v>
      </c>
    </row>
    <row r="32" spans="1:10" x14ac:dyDescent="0.25">
      <c r="A32" s="7"/>
      <c r="B32" s="15"/>
      <c r="C32" s="8"/>
      <c r="D32" s="15"/>
      <c r="E32" s="17"/>
      <c r="F32" s="33"/>
      <c r="G32" s="31"/>
      <c r="H32" s="37"/>
    </row>
    <row r="33" spans="1:8" x14ac:dyDescent="0.25">
      <c r="A33" s="4" t="s">
        <v>14</v>
      </c>
      <c r="B33" s="13">
        <f>SUM(B20:B32)</f>
        <v>23613.084999999999</v>
      </c>
      <c r="C33" s="5">
        <f>SUM(C20:C32)</f>
        <v>25530.600000000002</v>
      </c>
      <c r="D33" s="13">
        <f>SUM(D20:D32)</f>
        <v>28318.850999999995</v>
      </c>
      <c r="E33" s="30">
        <f>SUM(E20:E32)</f>
        <v>29231.318999999996</v>
      </c>
      <c r="F33" s="17">
        <v>29637</v>
      </c>
      <c r="G33" s="31">
        <v>31328</v>
      </c>
      <c r="H33" s="37">
        <f>SUM(H20:H32)</f>
        <v>31855</v>
      </c>
    </row>
    <row r="34" spans="1:8" ht="16.5" thickBot="1" x14ac:dyDescent="0.3">
      <c r="A34" s="9"/>
      <c r="B34" s="16"/>
      <c r="C34" s="10"/>
      <c r="D34" s="16"/>
      <c r="E34" s="20"/>
      <c r="F34" s="34"/>
      <c r="G34" s="35"/>
      <c r="H34" s="38"/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landscape" horizontalDpi="0" verticalDpi="300" r:id="rId1"/>
  <headerFooter alignWithMargins="0">
    <oddHeader>&amp;A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4</vt:i4>
      </vt:variant>
      <vt:variant>
        <vt:lpstr>Grafy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8_1</vt:lpstr>
      <vt:lpstr>G_8_1_1</vt:lpstr>
      <vt:lpstr>8_2</vt:lpstr>
      <vt:lpstr>GR_TAB_01</vt:lpstr>
      <vt:lpstr>Graf5.1 (2)</vt:lpstr>
      <vt:lpstr>'8_2'!Oblast_tisku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Min. prace a soc. veci</dc:creator>
  <cp:lastModifiedBy>Novák Pavel PhDr. Mgr. Ing., Ph.D. (MPSV)</cp:lastModifiedBy>
  <cp:lastPrinted>2024-09-04T11:43:48Z</cp:lastPrinted>
  <dcterms:created xsi:type="dcterms:W3CDTF">2005-10-17T15:07:18Z</dcterms:created>
  <dcterms:modified xsi:type="dcterms:W3CDTF">2024-09-04T12:03:27Z</dcterms:modified>
</cp:coreProperties>
</file>